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东京学士学院\招生资料\2026年招生材料\"/>
    </mc:Choice>
  </mc:AlternateContent>
  <xr:revisionPtr revIDLastSave="0" documentId="13_ncr:1_{853EA30D-26FE-4146-88AF-07B90BB0D2F6}" xr6:coauthVersionLast="47" xr6:coauthVersionMax="47" xr10:uidLastSave="{00000000-0000-0000-0000-000000000000}"/>
  <bookViews>
    <workbookView xWindow="-110" yWindow="-110" windowWidth="21820" windowHeight="13900" xr2:uid="{00000000-000D-0000-FFFF-FFFF00000000}"/>
  </bookViews>
  <sheets>
    <sheet name="A1-入学願書" sheetId="1" r:id="rId1"/>
    <sheet name="A2-履歴書" sheetId="2" r:id="rId2"/>
    <sheet name="B1-経費支弁書" sheetId="3" r:id="rId3"/>
    <sheet name="B2-学歴及び日本語能力確認書" sheetId="5" r:id="rId4"/>
    <sheet name="別紙確認書（只需要記入考试相关信息）" sheetId="8" r:id="rId5"/>
  </sheets>
  <definedNames>
    <definedName name="_xlnm.Print_Area" localSheetId="0">'A1-入学願書'!$A$1:$AN$61</definedName>
    <definedName name="_xlnm.Print_Area" localSheetId="1">'A2-履歴書'!$A$1:$AN$119</definedName>
    <definedName name="_xlnm.Print_Area" localSheetId="2">'B1-経費支弁書'!$A$1:$AM$54</definedName>
    <definedName name="_xlnm.Print_Area" localSheetId="3">'B2-学歴及び日本語能力確認書'!$A$1:$AM$45</definedName>
    <definedName name="コース">'A1-入学願書'!$K$35</definedName>
    <definedName name="学生家族構成">'A1-入学願書'!$E$46:$AM$49</definedName>
    <definedName name="学生携帯電話">'A1-入学願書'!$AG$19</definedName>
    <definedName name="学生現住所">'A1-入学願書'!$I$29</definedName>
    <definedName name="学生戸籍地">'A1-入学願書'!$I$26</definedName>
    <definedName name="学生国籍">'A1-入学願書'!$G$19</definedName>
    <definedName name="学生氏名英">'A1-入学願書'!$Z$10</definedName>
    <definedName name="学生氏名旧英">'A1-入学願書'!$Z$13</definedName>
    <definedName name="学生氏名旧中">'A1-入学願書'!$J$13</definedName>
    <definedName name="学生氏名中">'A1-入学願書'!$J$10</definedName>
    <definedName name="学生出生地">'A1-入学願書'!$S$19</definedName>
    <definedName name="学生性別">'B1-経費支弁書'!$AK$12</definedName>
    <definedName name="学生生月">'A1-入学願書'!$M$16</definedName>
    <definedName name="学生生日">'A1-入学願書'!$Q$16</definedName>
    <definedName name="学生生年">'A1-入学願書'!$H$16</definedName>
    <definedName name="学生日能レベル">'A1-入学願書'!$O$38</definedName>
    <definedName name="学生日能点数">'A1-入学願書'!$T$38</definedName>
    <definedName name="期生">'A1-入学願書'!$AP$32</definedName>
    <definedName name="経費支弁者1勤務先所在地">'A2-履歴書'!$K$104</definedName>
    <definedName name="経費支弁者1勤務先電話">'A2-履歴書'!$AG$101</definedName>
    <definedName name="経費支弁者1勤務先名">'A2-履歴書'!$K$101</definedName>
    <definedName name="経費支弁者1携帯">'A2-履歴書'!$AG$98</definedName>
    <definedName name="経費支弁者1現住所">'B1-経費支弁書'!$N$45</definedName>
    <definedName name="経費支弁者1戸籍地">'B1-経費支弁書'!$N$43</definedName>
    <definedName name="経費支弁者1氏名">'A1-入学願書'!$O$51</definedName>
    <definedName name="経費支弁者1職位">'A2-履歴書'!$K$107</definedName>
    <definedName name="経費支弁者1続柄">'A1-入学願書'!$T$54</definedName>
    <definedName name="経費支弁者2勤務先所在地">'A2-履歴書'!$K$105</definedName>
    <definedName name="経費支弁者2勤務先電話">'A2-履歴書'!$AG$102</definedName>
    <definedName name="経費支弁者2勤務先名">'A2-履歴書'!$K$102</definedName>
    <definedName name="経費支弁者2携帯">'A2-履歴書'!$AG$99</definedName>
    <definedName name="経費支弁者2現住所">'B1-経費支弁書'!$N$46</definedName>
    <definedName name="経費支弁者2戸籍地">'B1-経費支弁書'!$N$44</definedName>
    <definedName name="経費支弁者2氏名">'A1-入学願書'!$O$52</definedName>
    <definedName name="経費支弁者2職位">'A2-履歴書'!$K$108</definedName>
    <definedName name="経費支弁者2続柄">'A1-入学願書'!$T$55</definedName>
    <definedName name="申請年">'A1-入学願書'!$V$57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8" l="1"/>
  <c r="J52" i="8"/>
  <c r="V17" i="8"/>
  <c r="E17" i="8"/>
  <c r="V21" i="8"/>
  <c r="E21" i="8"/>
  <c r="V20" i="8"/>
  <c r="E20" i="8"/>
  <c r="AA12" i="5"/>
  <c r="J24" i="5"/>
  <c r="N45" i="3"/>
  <c r="N43" i="3"/>
  <c r="F42" i="8"/>
  <c r="C40" i="8"/>
  <c r="V42" i="8"/>
  <c r="K35" i="1"/>
  <c r="C45" i="8"/>
  <c r="B44" i="8"/>
  <c r="C35" i="8"/>
  <c r="B34" i="8"/>
  <c r="C30" i="8"/>
  <c r="B29" i="8"/>
  <c r="B7" i="8"/>
  <c r="B3" i="1"/>
  <c r="S47" i="1"/>
  <c r="AJ13" i="2"/>
  <c r="AK12" i="3"/>
  <c r="S46" i="1"/>
  <c r="S48" i="1" l="1"/>
  <c r="AH44" i="5" l="1"/>
  <c r="AE44" i="5"/>
  <c r="Z44" i="5"/>
  <c r="Q12" i="5"/>
  <c r="N12" i="5"/>
  <c r="H12" i="5"/>
  <c r="H10" i="5"/>
  <c r="AB53" i="3"/>
  <c r="AG49" i="3"/>
  <c r="N49" i="3"/>
  <c r="AG48" i="3"/>
  <c r="N48" i="3"/>
  <c r="M47" i="3"/>
  <c r="AK42" i="3"/>
  <c r="AH42" i="3"/>
  <c r="AC42" i="3"/>
  <c r="L42" i="3"/>
  <c r="AX40" i="3"/>
  <c r="AU40" i="3"/>
  <c r="C29" i="3"/>
  <c r="Q27" i="3"/>
  <c r="AU25" i="3"/>
  <c r="AX25" i="3" s="1"/>
  <c r="G14" i="3"/>
  <c r="AD12" i="3"/>
  <c r="AA12" i="3"/>
  <c r="V12" i="3"/>
  <c r="G12" i="3"/>
  <c r="G10" i="3"/>
  <c r="AJ115" i="2"/>
  <c r="AD115" i="2"/>
  <c r="V115" i="2"/>
  <c r="P111" i="2"/>
  <c r="K99" i="2"/>
  <c r="K98" i="2"/>
  <c r="AT66" i="2"/>
  <c r="P64" i="2" s="1"/>
  <c r="G64" i="2"/>
  <c r="C58" i="2"/>
  <c r="A54" i="2"/>
  <c r="C50" i="2"/>
  <c r="L33" i="2"/>
  <c r="I19" i="2"/>
  <c r="I16" i="2"/>
  <c r="AB13" i="2"/>
  <c r="Q13" i="2"/>
  <c r="M13" i="2"/>
  <c r="G13" i="2"/>
  <c r="J10" i="2"/>
  <c r="V59" i="1"/>
  <c r="AD49" i="1"/>
  <c r="S49" i="1"/>
  <c r="AD48" i="1"/>
  <c r="AD47" i="1"/>
  <c r="AD46" i="1"/>
  <c r="V42" i="1"/>
  <c r="AP35" i="1"/>
  <c r="AP32" i="1"/>
  <c r="I31" i="1"/>
  <c r="AH5" i="1"/>
  <c r="O36" i="3" l="1"/>
  <c r="W36" i="3" s="1"/>
  <c r="B3" i="2"/>
  <c r="W35" i="3"/>
  <c r="L35" i="3"/>
  <c r="Z10" i="2"/>
  <c r="T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苑杰</author>
  </authors>
  <commentList>
    <comment ref="K38" authorId="0" shapeId="0" xr:uid="{28B634F3-3D17-43CC-96CE-5B359FF2EB33}">
      <text>
        <r>
          <rPr>
            <b/>
            <sz val="9"/>
            <color indexed="81"/>
            <rFont val="宋体"/>
            <charset val="134"/>
          </rPr>
          <t>東京学士学院:
请务必精准填写本人微信号，学校会通过此微信号发布入学通知。</t>
        </r>
        <r>
          <rPr>
            <sz val="9"/>
            <color indexed="81"/>
            <rFont val="宋体"/>
            <charset val="134"/>
          </rPr>
          <t xml:space="preserve">
</t>
        </r>
      </text>
    </comment>
  </commentList>
</comments>
</file>

<file path=xl/sharedStrings.xml><?xml version="1.0" encoding="utf-8"?>
<sst xmlns="http://schemas.openxmlformats.org/spreadsheetml/2006/main" count="528" uniqueCount="323">
  <si>
    <t>课程</t>
  </si>
  <si>
    <t>编号</t>
  </si>
  <si>
    <t>大学升学课程(含留考文/理课程)+英语(托福等)课程</t>
  </si>
  <si>
    <t>大学升学课程(含留考文/理课程)</t>
  </si>
  <si>
    <t>大学院升学课程+英语(托福等)课程</t>
  </si>
  <si>
    <t>大学院升学课程</t>
  </si>
  <si>
    <t>入　学　願　書</t>
  </si>
  <si>
    <t>高三课程（全科目）+英语(托福等)课程</t>
  </si>
  <si>
    <t>高三课程（全科目）</t>
  </si>
  <si>
    <t>Application For Admission</t>
  </si>
  <si>
    <t>大学升学课程</t>
  </si>
  <si>
    <t xml:space="preserve"> 1</t>
  </si>
  <si>
    <t>氏名（漢字）</t>
  </si>
  <si>
    <t>氏名（ローマ字）</t>
  </si>
  <si>
    <t xml:space="preserve">写真添付欄
</t>
  </si>
  <si>
    <t>蓝色单元格为必填内容。</t>
  </si>
  <si>
    <t>Name in kanji</t>
  </si>
  <si>
    <t>Name in roman</t>
  </si>
  <si>
    <t>其他项目请学生根据情况写入。</t>
  </si>
  <si>
    <t>2</t>
  </si>
  <si>
    <t>Photo</t>
  </si>
  <si>
    <r>
      <rPr>
        <sz val="10"/>
        <rFont val="ＭＳ 明朝"/>
        <family val="3"/>
      </rPr>
      <t xml:space="preserve">4㎝×3㎝
</t>
    </r>
    <r>
      <rPr>
        <sz val="8"/>
        <rFont val="ＭＳ 明朝"/>
        <family val="3"/>
      </rPr>
      <t>(不要自己貼)</t>
    </r>
  </si>
  <si>
    <t>3</t>
  </si>
  <si>
    <t>生年月日</t>
  </si>
  <si>
    <t>年</t>
  </si>
  <si>
    <t>月</t>
  </si>
  <si>
    <t>日</t>
  </si>
  <si>
    <t>4</t>
  </si>
  <si>
    <t>性別</t>
  </si>
  <si>
    <t>□</t>
  </si>
  <si>
    <t>男</t>
  </si>
  <si>
    <t>・</t>
  </si>
  <si>
    <t>■</t>
  </si>
  <si>
    <t xml:space="preserve"> 女</t>
  </si>
  <si>
    <t>Date of birth</t>
  </si>
  <si>
    <t>Year</t>
  </si>
  <si>
    <t>Month</t>
  </si>
  <si>
    <t>Day</t>
  </si>
  <si>
    <t>Sex</t>
  </si>
  <si>
    <t>Male</t>
  </si>
  <si>
    <t>Female</t>
  </si>
  <si>
    <t>5</t>
  </si>
  <si>
    <t>国籍</t>
  </si>
  <si>
    <t>6</t>
  </si>
  <si>
    <t>出生地</t>
  </si>
  <si>
    <t>7</t>
  </si>
  <si>
    <t>携帯電話</t>
  </si>
  <si>
    <t>Nationality</t>
  </si>
  <si>
    <t>Place of birth</t>
  </si>
  <si>
    <t>Cellular phone</t>
  </si>
  <si>
    <t>8</t>
  </si>
  <si>
    <t>旅券</t>
  </si>
  <si>
    <t>①</t>
  </si>
  <si>
    <t>番号</t>
  </si>
  <si>
    <t>②</t>
  </si>
  <si>
    <t>有効期限</t>
  </si>
  <si>
    <t>Passport</t>
  </si>
  <si>
    <t>Number</t>
  </si>
  <si>
    <t>Date of expiration</t>
  </si>
  <si>
    <t>9</t>
  </si>
  <si>
    <t>戸籍地</t>
  </si>
  <si>
    <t>Resistered address</t>
  </si>
  <si>
    <t>10</t>
  </si>
  <si>
    <t>現住所</t>
  </si>
  <si>
    <t>Present address</t>
  </si>
  <si>
    <t>11</t>
  </si>
  <si>
    <t>入学時期</t>
  </si>
  <si>
    <t>1月期生</t>
  </si>
  <si>
    <t>4月期生</t>
  </si>
  <si>
    <t>7月期生</t>
  </si>
  <si>
    <t>10月期生</t>
  </si>
  <si>
    <t>Enrollment period</t>
  </si>
  <si>
    <t>January course</t>
  </si>
  <si>
    <t>April course</t>
  </si>
  <si>
    <t>July course</t>
  </si>
  <si>
    <t>October course</t>
  </si>
  <si>
    <t>12</t>
  </si>
  <si>
    <t>申請コース</t>
  </si>
  <si>
    <t>Application course</t>
  </si>
  <si>
    <t>13</t>
  </si>
  <si>
    <t>メールアドレス</t>
  </si>
  <si>
    <t>14</t>
  </si>
  <si>
    <t>家族構成(父母、兄弟姉妹、また離婚、死亡状況も記入）</t>
  </si>
  <si>
    <r>
      <rPr>
        <sz val="6"/>
        <rFont val="Arial"/>
        <family val="2"/>
      </rPr>
      <t>Family members</t>
    </r>
    <r>
      <rPr>
        <sz val="6"/>
        <rFont val="ＭＳ Ｐゴシック"/>
        <family val="2"/>
      </rPr>
      <t>　</t>
    </r>
    <r>
      <rPr>
        <sz val="6"/>
        <rFont val="Arial"/>
        <family val="2"/>
      </rPr>
      <t>(parents,brother,sister,(maternal)parents,divorced,death)</t>
    </r>
  </si>
  <si>
    <t>続柄</t>
  </si>
  <si>
    <t>氏名 （旧名）</t>
  </si>
  <si>
    <t>備考</t>
  </si>
  <si>
    <t>Relationship</t>
  </si>
  <si>
    <t>Name (Former name)</t>
  </si>
  <si>
    <t>Remarks</t>
  </si>
  <si>
    <t>③</t>
  </si>
  <si>
    <t>④</t>
  </si>
  <si>
    <t>15</t>
  </si>
  <si>
    <t>経費支弁者</t>
  </si>
  <si>
    <t>氏名</t>
  </si>
  <si>
    <t>Guarantor</t>
  </si>
  <si>
    <t>Name</t>
  </si>
  <si>
    <t>続柄（申請者との関係）</t>
  </si>
  <si>
    <t>申請日</t>
  </si>
  <si>
    <t>The date of sign</t>
  </si>
  <si>
    <t>本人署名</t>
  </si>
  <si>
    <t>Signature</t>
  </si>
  <si>
    <t>履　歴　書</t>
  </si>
  <si>
    <t>Personal Information</t>
  </si>
  <si>
    <r>
      <rPr>
        <sz val="11"/>
        <rFont val="ＭＳ Ｐ明朝"/>
        <family val="1"/>
      </rPr>
      <t>学歴：小学校から最終学歴まで順次記入すること/</t>
    </r>
    <r>
      <rPr>
        <sz val="8"/>
        <rFont val="ＭＳ Ｐゴシック"/>
        <family val="2"/>
      </rPr>
      <t>Academic history chronological order from elementary school</t>
    </r>
  </si>
  <si>
    <t>学校名</t>
  </si>
  <si>
    <t>所在地</t>
  </si>
  <si>
    <t>入学年月</t>
  </si>
  <si>
    <t>卒業（見込）年月</t>
  </si>
  <si>
    <t>Name of school</t>
  </si>
  <si>
    <t>Address</t>
  </si>
  <si>
    <t>Entrance Y/M</t>
  </si>
  <si>
    <t>(Expected)Graduation Y/M</t>
  </si>
  <si>
    <t>⑤</t>
  </si>
  <si>
    <t>⑥</t>
  </si>
  <si>
    <t>日本語学習歴</t>
  </si>
  <si>
    <t>有</t>
  </si>
  <si>
    <t>無</t>
  </si>
  <si>
    <t>Study history of Japanese language</t>
  </si>
  <si>
    <t>Yes</t>
  </si>
  <si>
    <t>No</t>
  </si>
  <si>
    <r>
      <rPr>
        <sz val="11"/>
        <rFont val="ＭＳ Ｐ明朝"/>
        <family val="1"/>
      </rPr>
      <t>職歴（勤務年月順に記載すること）/</t>
    </r>
    <r>
      <rPr>
        <sz val="8"/>
        <rFont val="ＭＳ Ｐゴシック"/>
        <family val="2"/>
      </rPr>
      <t>Job history (from the oldest to the newest)</t>
    </r>
  </si>
  <si>
    <t>勤務先名</t>
  </si>
  <si>
    <t>就職年月</t>
  </si>
  <si>
    <t>退職年月</t>
  </si>
  <si>
    <t>Name of work place</t>
  </si>
  <si>
    <t>From Y/M</t>
  </si>
  <si>
    <t>To Y/M</t>
  </si>
  <si>
    <t>日本出入国歴</t>
  </si>
  <si>
    <t>「有」を選択した場合</t>
  </si>
  <si>
    <t>回数</t>
  </si>
  <si>
    <t>回</t>
  </si>
  <si>
    <t>Past entry to Japan</t>
  </si>
  <si>
    <r>
      <rPr>
        <sz val="6"/>
        <rFont val="ＭＳ Ｐゴシック"/>
        <family val="2"/>
      </rPr>
      <t>Ｗ</t>
    </r>
    <r>
      <rPr>
        <sz val="6"/>
        <rFont val="Arial"/>
        <family val="2"/>
      </rPr>
      <t>hen the answer is "Yes"</t>
    </r>
  </si>
  <si>
    <t>Time(s)</t>
  </si>
  <si>
    <t>入国年月日</t>
  </si>
  <si>
    <t>出国年月日</t>
  </si>
  <si>
    <t>在留資格</t>
  </si>
  <si>
    <t>入国目的</t>
  </si>
  <si>
    <t>Entry Y/M/D</t>
  </si>
  <si>
    <t>Departure Y/M/D</t>
  </si>
  <si>
    <t>Visa status</t>
  </si>
  <si>
    <t>Purpose of stay</t>
  </si>
  <si>
    <t>「在留資格認定証明書」の申請歴</t>
  </si>
  <si>
    <t>"Certificate of Eligibility" apply experience</t>
  </si>
  <si>
    <t>No.</t>
  </si>
  <si>
    <t>留学理由书写作提示</t>
  </si>
  <si>
    <t>留学理由</t>
  </si>
  <si>
    <t>换行请使用：Alt+Enter（回车键）</t>
  </si>
  <si>
    <t>Purpose to study Japanese language</t>
  </si>
  <si>
    <t>当前字数：</t>
  </si>
  <si>
    <t>就職</t>
  </si>
  <si>
    <t>帰国</t>
  </si>
  <si>
    <t>その他</t>
  </si>
  <si>
    <t>Take a job</t>
  </si>
  <si>
    <t>Return to home country</t>
  </si>
  <si>
    <t>Others</t>
  </si>
  <si>
    <t>希望科目/専攻</t>
  </si>
  <si>
    <t>Subject to be studied</t>
  </si>
  <si>
    <t>就職予定先名</t>
  </si>
  <si>
    <t>事業内容</t>
  </si>
  <si>
    <t>Place of employment</t>
  </si>
  <si>
    <t>Description of business</t>
  </si>
  <si>
    <t>その他（ある場合具体的に書いてください）</t>
  </si>
  <si>
    <t>経費支弁者氏名</t>
  </si>
  <si>
    <t>携帯電話番号</t>
  </si>
  <si>
    <t>Cellular phone No.</t>
  </si>
  <si>
    <t>勤務先電話番号</t>
  </si>
  <si>
    <t>Company name</t>
  </si>
  <si>
    <t>Company phone No.</t>
  </si>
  <si>
    <t>職位</t>
  </si>
  <si>
    <t>Position</t>
  </si>
  <si>
    <t>以上のことは総て真実であり、私は</t>
  </si>
  <si>
    <t>が直筆したものです。</t>
  </si>
  <si>
    <t>I hereby declare the above statement is true and written by myself in person.</t>
  </si>
  <si>
    <t>作成年月日</t>
  </si>
  <si>
    <t xml:space="preserve">       </t>
  </si>
  <si>
    <t>日本国法務大臣　　殿</t>
  </si>
  <si>
    <t>申請者</t>
  </si>
  <si>
    <t>日生</t>
  </si>
  <si>
    <t>　　私は、この度上記の者が日本国（入国した場合・在留中）の学費及び生活費の支弁者になりましたので、下記の通り支弁の引受け経費を説明するとともに支弁について証明します。</t>
  </si>
  <si>
    <t>記</t>
  </si>
  <si>
    <t>1、学費及び生活費支弁を引受けた経緯（申請者の経費の支弁を引受けた経緯及び申請者との関係について具体的に記載して下さい。）</t>
  </si>
  <si>
    <t>2、支弁内容</t>
  </si>
  <si>
    <r>
      <rPr>
        <sz val="11"/>
        <rFont val="ＭＳ Ｐ明朝"/>
        <family val="1"/>
      </rPr>
      <t>　私</t>
    </r>
  </si>
  <si>
    <t>は、上記者の日本国滞在について、下記のとおり支弁することを証</t>
  </si>
  <si>
    <t>明します。また、上記の者が在留期間更新許可申請の際には、送金証明書又は本人名義の預金通帳（送金事実、経費支弁事実が記載されたもの）の写し等で、生活費等の支弁事実を明らかにする書類を提出します。</t>
  </si>
  <si>
    <t>学 　費</t>
  </si>
  <si>
    <t>生活費</t>
  </si>
  <si>
    <t>毎　月</t>
  </si>
  <si>
    <t>日本円</t>
  </si>
  <si>
    <t>支弁方法（送金・振込み等支弁方法を具体的に書いて下さい）</t>
  </si>
  <si>
    <t xml:space="preserve">    银行汇款</t>
  </si>
  <si>
    <t>（申請者との関係）</t>
  </si>
  <si>
    <t>（成績表受信用）</t>
  </si>
  <si>
    <t>（署名）</t>
  </si>
  <si>
    <t>申請者氏名</t>
  </si>
  <si>
    <t>（2）赴日后要学习什么？</t>
    <phoneticPr fontId="37" type="noConversion"/>
  </si>
  <si>
    <t>（3）学完后将如何运用，切记不要写：为中日友好做贡献等空话！</t>
    <phoneticPr fontId="37" type="noConversion"/>
  </si>
  <si>
    <t>字数请控制在100-200之间。</t>
    <phoneticPr fontId="37" type="noConversion"/>
  </si>
  <si>
    <t xml:space="preserve">  我是申请人的家长，此次孩子希望赴日学习，作为家长有责任和义务资助孩子，我工作和收入稳定，有能力支付孩子留学期间的全部费用。</t>
    <phoneticPr fontId="37" type="noConversion"/>
  </si>
  <si>
    <r>
      <t>微</t>
    </r>
    <r>
      <rPr>
        <sz val="11"/>
        <rFont val="微软雅黑"/>
        <family val="1"/>
        <charset val="134"/>
      </rPr>
      <t xml:space="preserve">   </t>
    </r>
    <r>
      <rPr>
        <sz val="11"/>
        <rFont val="ＭＳ Ｐ明朝"/>
        <family val="1"/>
      </rPr>
      <t>信</t>
    </r>
    <r>
      <rPr>
        <sz val="11"/>
        <rFont val="微软雅黑"/>
        <family val="1"/>
        <charset val="134"/>
      </rPr>
      <t xml:space="preserve">   </t>
    </r>
    <r>
      <rPr>
        <sz val="11"/>
        <rFont val="ＭＳ Ｐ明朝"/>
        <family val="1"/>
      </rPr>
      <t>号</t>
    </r>
    <phoneticPr fontId="37" type="noConversion"/>
  </si>
  <si>
    <t xml:space="preserve">   WeChat ID</t>
    <phoneticPr fontId="37" type="noConversion"/>
  </si>
  <si>
    <t>1、空两格起写。先简单自我介绍。</t>
    <phoneticPr fontId="37" type="noConversion"/>
  </si>
  <si>
    <t>例如：我是申请人李爱国，000学校000专业毕业</t>
    <phoneticPr fontId="37" type="noConversion"/>
  </si>
  <si>
    <t>2、空两格起写。第二段请描述具体的留学计划。</t>
    <phoneticPr fontId="37" type="noConversion"/>
  </si>
  <si>
    <t>（1）为什么选择去日本留学</t>
    <phoneticPr fontId="37" type="noConversion"/>
  </si>
  <si>
    <t>空两格起写。如果是父母做支付人无需变动，如本人自己支付等特殊情况需根据具体情况重新填写。</t>
    <phoneticPr fontId="37" type="noConversion"/>
  </si>
  <si>
    <t>空两格起写。字数请控制在45以内。</t>
    <phoneticPr fontId="37" type="noConversion"/>
  </si>
  <si>
    <t>换行请使用：Alt+Enter（回车键）</t>
    <phoneticPr fontId="37" type="noConversion"/>
  </si>
  <si>
    <t>進学</t>
    <phoneticPr fontId="37" type="noConversion"/>
  </si>
  <si>
    <t>特定技能</t>
    <phoneticPr fontId="37" type="noConversion"/>
  </si>
  <si>
    <t>Specified skills visa</t>
  </si>
  <si>
    <t>Next level of education</t>
  </si>
  <si>
    <t>本校卒業後の予定</t>
    <phoneticPr fontId="37" type="noConversion"/>
  </si>
  <si>
    <t>現住所</t>
    <phoneticPr fontId="37" type="noConversion"/>
  </si>
  <si>
    <t>中国</t>
    <phoneticPr fontId="37" type="noConversion"/>
  </si>
  <si>
    <t>うち不交付歴</t>
    <phoneticPr fontId="37" type="noConversion"/>
  </si>
  <si>
    <t>経費支弁書</t>
    <phoneticPr fontId="37" type="noConversion"/>
  </si>
  <si>
    <t>婚姻状況</t>
    <phoneticPr fontId="37" type="noConversion"/>
  </si>
  <si>
    <t>Marital status</t>
    <phoneticPr fontId="37" type="noConversion"/>
  </si>
  <si>
    <t>□</t>
    <phoneticPr fontId="37" type="noConversion"/>
  </si>
  <si>
    <t>既婚</t>
    <phoneticPr fontId="37" type="noConversion"/>
  </si>
  <si>
    <t>未婚</t>
    <phoneticPr fontId="37" type="noConversion"/>
  </si>
  <si>
    <t>Married</t>
    <phoneticPr fontId="37" type="noConversion"/>
  </si>
  <si>
    <t>Unmarried</t>
    <phoneticPr fontId="37" type="noConversion"/>
  </si>
  <si>
    <t>性別</t>
    <phoneticPr fontId="37" type="noConversion"/>
  </si>
  <si>
    <t>Sex</t>
    <phoneticPr fontId="37" type="noConversion"/>
  </si>
  <si>
    <t>申請人等作成用【別紙】</t>
    <rPh sb="8" eb="10">
      <t>ベッシ</t>
    </rPh>
    <phoneticPr fontId="51"/>
  </si>
  <si>
    <t>在留資格認定証明書用</t>
  </si>
  <si>
    <t>For applicant, "separate sheet"</t>
    <phoneticPr fontId="51"/>
  </si>
  <si>
    <t xml:space="preserve">    For certificate of eligibility</t>
  </si>
  <si>
    <t>日本語能力  （該当するものを全て記載）</t>
    <phoneticPr fontId="51"/>
  </si>
  <si>
    <r>
      <t>Japanese language ability</t>
    </r>
    <r>
      <rPr>
        <sz val="9"/>
        <color theme="1"/>
        <rFont val="ＭＳ Ｐゴシック"/>
        <family val="3"/>
        <charset val="128"/>
      </rPr>
      <t>（</t>
    </r>
    <r>
      <rPr>
        <sz val="9"/>
        <color theme="1"/>
        <rFont val="Arial Narrow"/>
        <family val="2"/>
      </rPr>
      <t>select all the appropriate ones</t>
    </r>
    <r>
      <rPr>
        <sz val="9"/>
        <color theme="1"/>
        <rFont val="ＭＳ Ｐゴシック"/>
        <family val="3"/>
        <charset val="128"/>
      </rPr>
      <t>）</t>
    </r>
  </si>
  <si>
    <t>試験による証明</t>
  </si>
  <si>
    <t>Proof based on a Japanese language test</t>
  </si>
  <si>
    <t>（１）試験名    Name of the test</t>
    <phoneticPr fontId="51"/>
  </si>
  <si>
    <t>（２）級又は点数        Attained level or score</t>
    <phoneticPr fontId="51"/>
  </si>
  <si>
    <t>（３）試験日    Date of the test</t>
    <rPh sb="3" eb="6">
      <t>シケンビ</t>
    </rPh>
    <phoneticPr fontId="51"/>
  </si>
  <si>
    <t>年(Y)</t>
    <rPh sb="0" eb="1">
      <t>ネン</t>
    </rPh>
    <phoneticPr fontId="51"/>
  </si>
  <si>
    <t>月(M)</t>
    <rPh sb="0" eb="1">
      <t>ツキ</t>
    </rPh>
    <phoneticPr fontId="51"/>
  </si>
  <si>
    <t>日(D)</t>
    <rPh sb="0" eb="1">
      <t>ニチ</t>
    </rPh>
    <phoneticPr fontId="51"/>
  </si>
  <si>
    <t>日本語教育を受けた教育機関及び期間</t>
  </si>
  <si>
    <t>Organization and period to have received Japanese language education</t>
  </si>
  <si>
    <t>（１）機関名</t>
    <phoneticPr fontId="51"/>
  </si>
  <si>
    <t>Organization</t>
    <phoneticPr fontId="51"/>
  </si>
  <si>
    <t>（住所）（Address）</t>
    <rPh sb="1" eb="3">
      <t>ジュウショ</t>
    </rPh>
    <phoneticPr fontId="51"/>
  </si>
  <si>
    <t>（２）期間　Period from</t>
    <phoneticPr fontId="51"/>
  </si>
  <si>
    <t>から
to</t>
    <phoneticPr fontId="51"/>
  </si>
  <si>
    <t>（３）学習時間 Period</t>
    <phoneticPr fontId="51"/>
  </si>
  <si>
    <t>時間
hour</t>
    <phoneticPr fontId="51"/>
  </si>
  <si>
    <t>入学選考における語学能力の確認方法 （該当するものを全て記載）</t>
    <phoneticPr fontId="51"/>
  </si>
  <si>
    <r>
      <t>Selection of Entrants</t>
    </r>
    <r>
      <rPr>
        <sz val="9"/>
        <color theme="1"/>
        <rFont val="游ゴシック"/>
        <family val="2"/>
        <charset val="128"/>
      </rPr>
      <t>（</t>
    </r>
    <r>
      <rPr>
        <sz val="9"/>
        <color theme="1"/>
        <rFont val="Arial Narrow"/>
        <family val="2"/>
      </rPr>
      <t>select all the appropriate ones</t>
    </r>
    <r>
      <rPr>
        <sz val="9"/>
        <color theme="1"/>
        <rFont val="游ゴシック"/>
        <family val="2"/>
        <charset val="128"/>
      </rPr>
      <t>）</t>
    </r>
    <phoneticPr fontId="51"/>
  </si>
  <si>
    <t>試験   test</t>
    <phoneticPr fontId="51"/>
  </si>
  <si>
    <t>語学能力の確認（レベル）</t>
    <phoneticPr fontId="51"/>
  </si>
  <si>
    <t>Check of language ability (level)</t>
  </si>
  <si>
    <t>（</t>
    <phoneticPr fontId="51"/>
  </si>
  <si>
    <t>試験</t>
    <rPh sb="0" eb="2">
      <t>シケン</t>
    </rPh>
    <phoneticPr fontId="51"/>
  </si>
  <si>
    <t>級／点　相当</t>
    <rPh sb="0" eb="1">
      <t>キュウ</t>
    </rPh>
    <rPh sb="2" eb="3">
      <t>テン</t>
    </rPh>
    <rPh sb="4" eb="6">
      <t>ソウトウ</t>
    </rPh>
    <phoneticPr fontId="51"/>
  </si>
  <si>
    <t>）</t>
    <phoneticPr fontId="51"/>
  </si>
  <si>
    <t>面接   Interview</t>
    <phoneticPr fontId="51"/>
  </si>
  <si>
    <t>書類確認 Check of documents</t>
    <phoneticPr fontId="51"/>
  </si>
  <si>
    <t>語学能力（確認書類）</t>
    <phoneticPr fontId="51"/>
  </si>
  <si>
    <t>級／点　証明書</t>
    <rPh sb="0" eb="1">
      <t>キュウ</t>
    </rPh>
    <rPh sb="2" eb="3">
      <t>テン</t>
    </rPh>
    <rPh sb="4" eb="7">
      <t>ショウメイショ</t>
    </rPh>
    <phoneticPr fontId="51"/>
  </si>
  <si>
    <t>その他（詳細）     others（details）</t>
    <rPh sb="2" eb="3">
      <t>タ</t>
    </rPh>
    <rPh sb="4" eb="6">
      <t>ショウサイ</t>
    </rPh>
    <phoneticPr fontId="51"/>
  </si>
  <si>
    <t>※</t>
    <phoneticPr fontId="51"/>
  </si>
  <si>
    <t>２の語学能力については、修学に必要な外国語の語学能力の記載で可。募集要項等を参考に可能な範囲で記載してください。</t>
    <phoneticPr fontId="51"/>
  </si>
  <si>
    <t>記載は任意となりますので、当該記載内容のみをもって、在留審査において不利益な取扱いをすることはありませんが、可能な限り詳細に記載 することを推奨します。在留審査において疑義が生じ、記載内容も不足している場合、書類の追加提出を求める可能性があります。</t>
    <phoneticPr fontId="51"/>
  </si>
  <si>
    <t>以下「教育機関／課程等名」については、教育機関、課程、学部、学科、専攻、コース等の名称を詳細に記載してください。</t>
    <phoneticPr fontId="51"/>
  </si>
  <si>
    <t>教育機関／課程等名</t>
    <phoneticPr fontId="51"/>
  </si>
  <si>
    <t>申請人氏名</t>
    <phoneticPr fontId="51"/>
  </si>
  <si>
    <t>東京学士学院</t>
    <rPh sb="0" eb="6">
      <t>トウキョウガクシガクイン</t>
    </rPh>
    <phoneticPr fontId="34"/>
  </si>
  <si>
    <t>学歴に関して</t>
    <rPh sb="0" eb="2">
      <t>ｶﾞｸﾚｷ</t>
    </rPh>
    <rPh sb="3" eb="4">
      <t>ｶﾝ</t>
    </rPh>
    <phoneticPr fontId="37" type="noConversion"/>
  </si>
  <si>
    <t>年</t>
    <rPh sb="0" eb="1">
      <t>ﾈﾝ</t>
    </rPh>
    <phoneticPr fontId="37" type="noConversion"/>
  </si>
  <si>
    <t>年</t>
    <phoneticPr fontId="37" type="noConversion"/>
  </si>
  <si>
    <t>月</t>
    <phoneticPr fontId="37" type="noConversion"/>
  </si>
  <si>
    <t>否</t>
    <phoneticPr fontId="37" type="noConversion"/>
  </si>
  <si>
    <t>Your plan after graduation</t>
    <phoneticPr fontId="37" type="noConversion"/>
  </si>
  <si>
    <t>Preferred School for Further Education</t>
    <phoneticPr fontId="37" type="noConversion"/>
  </si>
  <si>
    <t>進学希望先学校種類</t>
    <rPh sb="7" eb="9">
      <t>ｼｭﾙｲ</t>
    </rPh>
    <phoneticPr fontId="37" type="noConversion"/>
  </si>
  <si>
    <t>過去1年間の年収</t>
    <rPh sb="0" eb="2">
      <t>ｶｺ</t>
    </rPh>
    <rPh sb="3" eb="5">
      <t>ﾈﾝｶﾝ</t>
    </rPh>
    <rPh sb="6" eb="8">
      <t>ﾈﾝｼｭｳ</t>
    </rPh>
    <phoneticPr fontId="37" type="noConversion"/>
  </si>
  <si>
    <t>Income in the past 12 months</t>
    <phoneticPr fontId="37" type="noConversion"/>
  </si>
  <si>
    <t>元</t>
    <rPh sb="0" eb="1">
      <t>ｹﾞﾝ</t>
    </rPh>
    <phoneticPr fontId="37" type="noConversion"/>
  </si>
  <si>
    <t>続　柄</t>
    <phoneticPr fontId="37" type="noConversion"/>
  </si>
  <si>
    <r>
      <rPr>
        <sz val="11"/>
        <rFont val="微软雅黑"/>
        <family val="1"/>
        <charset val="134"/>
      </rPr>
      <t xml:space="preserve"> </t>
    </r>
    <r>
      <rPr>
        <sz val="11"/>
        <rFont val="ＭＳ Ｐ明朝"/>
        <family val="1"/>
      </rPr>
      <t>職　　　</t>
    </r>
    <r>
      <rPr>
        <sz val="11"/>
        <rFont val="微软雅黑"/>
        <family val="1"/>
        <charset val="134"/>
      </rPr>
      <t xml:space="preserve">     </t>
    </r>
    <r>
      <rPr>
        <sz val="11"/>
        <rFont val="ＭＳ Ｐ明朝"/>
        <family val="1"/>
      </rPr>
      <t>業</t>
    </r>
    <rPh sb="1" eb="2">
      <t>ｼｮｸ</t>
    </rPh>
    <rPh sb="10" eb="11">
      <t>ｷﾞｮｳ</t>
    </rPh>
    <phoneticPr fontId="37" type="noConversion"/>
  </si>
  <si>
    <t xml:space="preserve">          Occupation</t>
    <phoneticPr fontId="37" type="noConversion"/>
  </si>
  <si>
    <t>項目</t>
    <rPh sb="0" eb="2">
      <t>ｺｳﾓｸ</t>
    </rPh>
    <phoneticPr fontId="37" type="noConversion"/>
  </si>
  <si>
    <t>内容</t>
    <rPh sb="0" eb="2">
      <t>ﾅｲﾖｳ</t>
    </rPh>
    <phoneticPr fontId="37" type="noConversion"/>
  </si>
  <si>
    <t>１．最終学歴種類</t>
    <rPh sb="2" eb="8">
      <t>ｻｲｼｭｳｶﾞｸﾚｷｼｭﾙｲ</t>
    </rPh>
    <phoneticPr fontId="37" type="noConversion"/>
  </si>
  <si>
    <t>２．修学年数</t>
    <rPh sb="2" eb="6">
      <t>ｼｭｳｶﾞｸﾈﾝｽｳ</t>
    </rPh>
    <phoneticPr fontId="37" type="noConversion"/>
  </si>
  <si>
    <t>小学校～最終学歴まで計</t>
    <rPh sb="0" eb="3">
      <t>ｼｮｳｶﾞｯｺｳ</t>
    </rPh>
    <rPh sb="4" eb="8">
      <t>ｻｲｼｭｳｶﾞｸﾚｷ</t>
    </rPh>
    <rPh sb="10" eb="11">
      <t>ｹｲ</t>
    </rPh>
    <phoneticPr fontId="37" type="noConversion"/>
  </si>
  <si>
    <t>）</t>
    <phoneticPr fontId="37" type="noConversion"/>
  </si>
  <si>
    <t>能</t>
    <phoneticPr fontId="37" type="noConversion"/>
  </si>
  <si>
    <t>（</t>
    <phoneticPr fontId="37" type="noConversion"/>
  </si>
  <si>
    <t>毕业时间</t>
    <phoneticPr fontId="37" type="noConversion"/>
  </si>
  <si>
    <t>日</t>
    <phoneticPr fontId="37" type="noConversion"/>
  </si>
  <si>
    <t>日本語学習経歴</t>
  </si>
  <si>
    <t>6. 学習機関名</t>
    <rPh sb="7" eb="8">
      <t>ﾒｲ</t>
    </rPh>
    <phoneticPr fontId="37" type="noConversion"/>
  </si>
  <si>
    <t>総学習時間：</t>
    <rPh sb="0" eb="5">
      <t>ｿｳｶﾞｸｼｭｳｼﾞｶﾝ</t>
    </rPh>
    <phoneticPr fontId="37" type="noConversion"/>
  </si>
  <si>
    <t>既習時間数：</t>
    <rPh sb="4" eb="5">
      <t>ｽｳ</t>
    </rPh>
    <phoneticPr fontId="37" type="noConversion"/>
  </si>
  <si>
    <t>学習歴確認及び誓約書</t>
    <rPh sb="0" eb="3">
      <t>ｶﾞｸｼｭｳﾚｷ</t>
    </rPh>
    <rPh sb="3" eb="5">
      <t>ｶｸﾆﾝ</t>
    </rPh>
    <rPh sb="5" eb="6">
      <t>ｵﾖ</t>
    </rPh>
    <rPh sb="7" eb="10">
      <t>ｾｲﾔｸｼｮ</t>
    </rPh>
    <phoneticPr fontId="37" type="noConversion"/>
  </si>
  <si>
    <t>免除语言学校一切连带责任</t>
  </si>
  <si>
    <t>申請人（亲笔签名）：</t>
    <rPh sb="0" eb="3">
      <t>ｼﾝｾｲﾆﾝ</t>
    </rPh>
    <phoneticPr fontId="37" type="noConversion"/>
  </si>
  <si>
    <t>家长</t>
    <phoneticPr fontId="37" type="noConversion"/>
  </si>
  <si>
    <t>签名 ：</t>
    <phoneticPr fontId="37" type="noConversion"/>
  </si>
  <si>
    <t>誓   約    書</t>
    <rPh sb="0" eb="1">
      <t>ﾁｶｲ</t>
    </rPh>
    <rPh sb="4" eb="5">
      <t>ﾔｸ</t>
    </rPh>
    <rPh sb="9" eb="10">
      <t>ｼｮ</t>
    </rPh>
    <phoneticPr fontId="37" type="noConversion"/>
  </si>
  <si>
    <t>（* 休学和留級時間除く）</t>
    <phoneticPr fontId="37" type="noConversion"/>
  </si>
  <si>
    <t>初中学校全称</t>
    <phoneticPr fontId="37" type="noConversion"/>
  </si>
  <si>
    <t>①</t>
    <phoneticPr fontId="34"/>
  </si>
  <si>
    <t>②</t>
    <phoneticPr fontId="34"/>
  </si>
  <si>
    <t>* 不能取得者,前一学歴修学年数(2)，填写初中为止的年数9年</t>
    <phoneticPr fontId="37" type="noConversion"/>
  </si>
  <si>
    <t>本人身心健康，具备独立海外生活能力。无精神疾病（包括但不限于抑郁症、焦虑症、精神分裂症等）病史，</t>
    <phoneticPr fontId="37" type="noConversion"/>
  </si>
  <si>
    <t>如因隐瞒病史或自身原因导致在日期间出现精神健康问题：</t>
    <phoneticPr fontId="37" type="noConversion"/>
  </si>
  <si>
    <t>7.学習時間</t>
    <rPh sb="2" eb="6">
      <t>ｶﾞｸｼｭｳｼﾞｶﾝ</t>
    </rPh>
    <phoneticPr fontId="37" type="noConversion"/>
  </si>
  <si>
    <t>5. 最终学历学校名称</t>
    <phoneticPr fontId="37" type="noConversion"/>
  </si>
  <si>
    <t>証明発行日：</t>
    <phoneticPr fontId="37" type="noConversion"/>
  </si>
  <si>
    <t>无条件同意根据校方判断中止学业回国治疗</t>
    <phoneticPr fontId="37" type="noConversion"/>
  </si>
  <si>
    <t>自愿承担全部医疗费及相关费用</t>
    <phoneticPr fontId="37" type="noConversion"/>
  </si>
  <si>
    <t>時間</t>
  </si>
  <si>
    <r>
      <t>4</t>
    </r>
    <r>
      <rPr>
        <sz val="11"/>
        <color theme="1"/>
        <rFont val="宋体"/>
        <charset val="134"/>
      </rPr>
      <t xml:space="preserve">. </t>
    </r>
    <r>
      <rPr>
        <sz val="10"/>
        <color theme="1"/>
        <rFont val="宋体"/>
        <charset val="134"/>
      </rPr>
      <t>如果3.选择了“否”</t>
    </r>
    <phoneticPr fontId="37" type="noConversion"/>
  </si>
  <si>
    <t>3．入学前能否取得高中毕业证？</t>
    <phoneticPr fontId="37" type="noConversion"/>
  </si>
  <si>
    <r>
      <t>　</t>
    </r>
    <r>
      <rPr>
        <sz val="10"/>
        <rFont val="宋体"/>
        <charset val="134"/>
      </rPr>
      <t>以上内容全部属实</t>
    </r>
    <phoneticPr fontId="37" type="noConversion"/>
  </si>
  <si>
    <t>月</t>
    <rPh sb="0" eb="1">
      <t>ﾂｷ</t>
    </rPh>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</si>
</sst>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176" formatCode="yyyy/mm/dd"/>
    <numFmt numFmtId="177" formatCode="yyyy/mm"/>
    <numFmt numFmtId="178" formatCode="@&quot;.&quot;"/>
    <numFmt numFmtId="179" formatCode="yyyy&quot;年&quot;m&quot;月&quot;;@"/>
  </numFmts>
  <fonts count="94">
    <font>
      <sz val="11"/>
      <name val="ＭＳ Ｐゴシック"/>
      <charset val="128"/>
    </font>
    <font>
      <sz val="11"/>
      <color rgb="FFFF0000"/>
      <name val="KaiTi"/>
      <family val="1"/>
    </font>
    <font>
      <sz val="11"/>
      <name val="ＭＳ Ｐ明朝"/>
      <family val="1"/>
    </font>
    <font>
      <sz val="11"/>
      <name val="ＭＳ 明朝"/>
      <family val="3"/>
    </font>
    <font>
      <sz val="11"/>
      <name val="SimSun"/>
      <charset val="134"/>
    </font>
    <font>
      <sz val="10"/>
      <name val="ＭＳ Ｐ明朝"/>
      <family val="1"/>
    </font>
    <font>
      <sz val="9"/>
      <name val="ＭＳ Ｐ明朝"/>
      <family val="1"/>
    </font>
    <font>
      <b/>
      <sz val="22"/>
      <name val="ＭＳ Ｐ明朝"/>
      <family val="1"/>
    </font>
    <font>
      <sz val="10"/>
      <name val="SimSun"/>
      <charset val="134"/>
    </font>
    <font>
      <sz val="11"/>
      <name val="FangSong"/>
      <family val="1"/>
    </font>
    <font>
      <b/>
      <sz val="11"/>
      <color rgb="FFFF0000"/>
      <name val="FangSong"/>
      <family val="3"/>
    </font>
    <font>
      <sz val="8"/>
      <name val="ＭＳ Ｐゴシック"/>
      <family val="3"/>
      <charset val="134"/>
      <scheme val="major"/>
    </font>
    <font>
      <b/>
      <sz val="11"/>
      <color theme="0"/>
      <name val="SimSun"/>
      <charset val="134"/>
    </font>
    <font>
      <b/>
      <sz val="11"/>
      <color rgb="FFFFFF00"/>
      <name val="SimSun"/>
      <charset val="134"/>
    </font>
    <font>
      <b/>
      <sz val="11"/>
      <color rgb="FFFF0000"/>
      <name val="SimSun"/>
      <charset val="134"/>
    </font>
    <font>
      <sz val="6"/>
      <name val="Arial"/>
      <family val="2"/>
    </font>
    <font>
      <sz val="11"/>
      <color rgb="FFFF0000"/>
      <name val="FangSong"/>
      <family val="3"/>
    </font>
    <font>
      <sz val="8"/>
      <name val="ＭＳ Ｐ明朝"/>
      <family val="1"/>
    </font>
    <font>
      <sz val="6"/>
      <name val="ＭＳ Ｐ明朝"/>
      <family val="1"/>
    </font>
    <font>
      <b/>
      <sz val="10"/>
      <color rgb="FFFF0000"/>
      <name val="FangSong"/>
      <family val="3"/>
    </font>
    <font>
      <sz val="8"/>
      <name val="Arial"/>
      <family val="2"/>
    </font>
    <font>
      <b/>
      <sz val="11"/>
      <color theme="0"/>
      <name val="ＭＳ Ｐゴシック"/>
      <family val="2"/>
    </font>
    <font>
      <sz val="7"/>
      <name val="ＭＳ Ｐゴシック"/>
      <family val="2"/>
    </font>
    <font>
      <sz val="10.5"/>
      <color theme="1"/>
      <name val="Century"/>
      <family val="1"/>
    </font>
    <font>
      <sz val="10"/>
      <name val="ＭＳ Ｐゴシック"/>
      <family val="2"/>
    </font>
    <font>
      <sz val="7"/>
      <name val="Arial"/>
      <family val="2"/>
    </font>
    <font>
      <sz val="11"/>
      <color theme="0"/>
      <name val="SimSun"/>
      <charset val="134"/>
    </font>
    <font>
      <b/>
      <sz val="9"/>
      <color rgb="FFFF0000"/>
      <name val="KaiTi"/>
      <family val="3"/>
    </font>
    <font>
      <sz val="9"/>
      <color rgb="FFFF0000"/>
      <name val="FangSong"/>
      <family val="3"/>
    </font>
    <font>
      <sz val="8"/>
      <color rgb="FFFF0000"/>
      <name val="KaiTi"/>
      <family val="3"/>
    </font>
    <font>
      <sz val="10"/>
      <name val="ＭＳ 明朝"/>
      <family val="3"/>
    </font>
    <font>
      <sz val="11"/>
      <name val="Microsoft YaHei"/>
      <charset val="134"/>
    </font>
    <font>
      <u/>
      <sz val="11"/>
      <color theme="10"/>
      <name val="ＭＳ Ｐゴシック"/>
      <family val="2"/>
    </font>
    <font>
      <sz val="8"/>
      <name val="ＭＳ Ｐゴシック"/>
      <family val="2"/>
    </font>
    <font>
      <sz val="6"/>
      <name val="ＭＳ Ｐゴシック"/>
      <family val="2"/>
    </font>
    <font>
      <sz val="8"/>
      <name val="ＭＳ 明朝"/>
      <family val="3"/>
    </font>
    <font>
      <sz val="11"/>
      <name val="ＭＳ Ｐゴシック"/>
      <family val="2"/>
    </font>
    <font>
      <sz val="9"/>
      <name val="宋体"/>
      <family val="3"/>
      <charset val="134"/>
    </font>
    <font>
      <sz val="11"/>
      <name val="微软雅黑"/>
      <family val="1"/>
      <charset val="134"/>
    </font>
    <font>
      <sz val="11"/>
      <name val="Yu Gothic"/>
      <family val="2"/>
      <charset val="128"/>
    </font>
    <font>
      <u/>
      <sz val="11"/>
      <color theme="10"/>
      <name val="微软雅黑"/>
      <family val="2"/>
      <charset val="134"/>
    </font>
    <font>
      <sz val="11"/>
      <color theme="0"/>
      <name val="ＭＳ 明朝"/>
      <family val="3"/>
    </font>
    <font>
      <sz val="11"/>
      <color theme="0"/>
      <name val="KaiTi"/>
      <family val="1"/>
    </font>
    <font>
      <b/>
      <sz val="16"/>
      <color theme="0"/>
      <name val="SimSun"/>
      <charset val="134"/>
    </font>
    <font>
      <sz val="10"/>
      <color theme="0"/>
      <name val="KaiTi"/>
      <family val="3"/>
    </font>
    <font>
      <sz val="11"/>
      <name val="MS PMincho"/>
      <family val="1"/>
      <charset val="128"/>
    </font>
    <font>
      <b/>
      <sz val="6"/>
      <name val="Arial"/>
      <family val="2"/>
    </font>
    <font>
      <sz val="9"/>
      <name val="Arial Narrow"/>
      <family val="2"/>
    </font>
    <font>
      <sz val="9"/>
      <color indexed="81"/>
      <name val="宋体"/>
      <charset val="134"/>
    </font>
    <font>
      <b/>
      <sz val="9"/>
      <color indexed="81"/>
      <name val="宋体"/>
      <charset val="134"/>
    </font>
    <font>
      <sz val="11"/>
      <name val="ＭＳ Ｐゴシック"/>
      <family val="3"/>
      <charset val="128"/>
    </font>
    <font>
      <sz val="6"/>
      <name val="ＭＳ Ｐゴシック"/>
      <family val="3"/>
      <charset val="128"/>
    </font>
    <font>
      <sz val="11"/>
      <color indexed="8"/>
      <name val="ＭＳ Ｐゴシック"/>
      <family val="2"/>
    </font>
    <font>
      <sz val="10"/>
      <color indexed="8"/>
      <name val="ＭＳ Ｐ明朝"/>
      <family val="1"/>
    </font>
    <font>
      <sz val="11"/>
      <color theme="1"/>
      <name val="ＭＳ Ｐ明朝"/>
      <family val="1"/>
    </font>
    <font>
      <sz val="12"/>
      <color indexed="8"/>
      <name val="ＭＳ Ｐ明朝"/>
      <family val="1"/>
    </font>
    <font>
      <sz val="9"/>
      <color theme="1"/>
      <name val="Arial Narrow"/>
      <family val="2"/>
    </font>
    <font>
      <sz val="9"/>
      <color theme="1"/>
      <name val="ＭＳ Ｐゴシック"/>
      <family val="3"/>
      <charset val="128"/>
    </font>
    <font>
      <sz val="11"/>
      <color theme="1"/>
      <name val="ＭＳ Ｐゴシック"/>
      <family val="2"/>
    </font>
    <font>
      <sz val="10"/>
      <color theme="1"/>
      <name val="ＭＳ Ｐゴシック"/>
      <family val="2"/>
    </font>
    <font>
      <sz val="9"/>
      <color theme="1"/>
      <name val="ＭＳ Ｐゴシック"/>
      <family val="2"/>
      <charset val="128"/>
    </font>
    <font>
      <sz val="9"/>
      <color theme="1"/>
      <name val="Arial Narrow"/>
      <family val="2"/>
      <charset val="128"/>
    </font>
    <font>
      <sz val="10"/>
      <color theme="1"/>
      <name val="ＭＳ Ｐゴシック"/>
      <family val="3"/>
      <charset val="134"/>
      <scheme val="minor"/>
    </font>
    <font>
      <sz val="9"/>
      <color theme="1"/>
      <name val="游ゴシック"/>
      <family val="2"/>
      <charset val="128"/>
    </font>
    <font>
      <sz val="9"/>
      <name val="Adobe Fangsong Std R"/>
      <family val="18"/>
    </font>
    <font>
      <sz val="12"/>
      <color theme="1"/>
      <name val="MS Mincho"/>
      <family val="3"/>
      <charset val="128"/>
    </font>
    <font>
      <sz val="12"/>
      <color theme="1"/>
      <name val="MS Mincho"/>
      <family val="3"/>
    </font>
    <font>
      <sz val="10"/>
      <name val="★懐風体"/>
      <family val="3"/>
      <charset val="128"/>
    </font>
    <font>
      <sz val="10"/>
      <color theme="1"/>
      <name val="宋体"/>
      <charset val="134"/>
    </font>
    <font>
      <sz val="14"/>
      <color theme="1"/>
      <name val="MS Mincho"/>
      <family val="3"/>
      <charset val="128"/>
    </font>
    <font>
      <sz val="14"/>
      <name val="SimSun"/>
      <charset val="134"/>
    </font>
    <font>
      <sz val="11"/>
      <name val="微软雅黑"/>
      <family val="2"/>
      <charset val="134"/>
    </font>
    <font>
      <sz val="11"/>
      <name val="ＭＳ Ｐ明朝"/>
      <family val="1"/>
      <charset val="134"/>
    </font>
    <font>
      <sz val="11"/>
      <name val="宋体"/>
      <charset val="134"/>
    </font>
    <font>
      <sz val="11"/>
      <color rgb="FF000000"/>
      <name val="宋体"/>
      <charset val="134"/>
    </font>
    <font>
      <sz val="10"/>
      <color rgb="FF000000"/>
      <name val="宋体"/>
      <charset val="134"/>
    </font>
    <font>
      <sz val="8"/>
      <name val="宋体"/>
      <charset val="134"/>
    </font>
    <font>
      <sz val="10"/>
      <name val="宋体"/>
      <charset val="134"/>
    </font>
    <font>
      <sz val="9"/>
      <name val="宋体"/>
      <charset val="134"/>
    </font>
    <font>
      <sz val="14"/>
      <color theme="1"/>
      <name val="ＭＳ Ｐゴシック"/>
      <family val="3"/>
      <charset val="134"/>
      <scheme val="minor"/>
    </font>
    <font>
      <sz val="6"/>
      <name val="宋体"/>
      <charset val="134"/>
    </font>
    <font>
      <sz val="9"/>
      <color theme="1"/>
      <name val="★懐風体"/>
      <family val="2"/>
      <charset val="128"/>
    </font>
    <font>
      <sz val="9"/>
      <color theme="1"/>
      <name val="MS Gothic"/>
      <family val="3"/>
      <charset val="128"/>
    </font>
    <font>
      <sz val="10"/>
      <color rgb="FF404040"/>
      <name val="宋体"/>
      <charset val="134"/>
    </font>
    <font>
      <b/>
      <sz val="14"/>
      <name val="宋体"/>
      <charset val="134"/>
    </font>
    <font>
      <sz val="12"/>
      <name val="宋体"/>
      <charset val="134"/>
    </font>
    <font>
      <sz val="11"/>
      <color theme="1"/>
      <name val="宋体"/>
      <charset val="134"/>
    </font>
    <font>
      <b/>
      <sz val="11"/>
      <color theme="1"/>
      <name val="宋体"/>
      <charset val="134"/>
    </font>
    <font>
      <sz val="12"/>
      <color theme="1"/>
      <name val="宋体"/>
      <charset val="134"/>
    </font>
    <font>
      <sz val="8"/>
      <color theme="1"/>
      <name val="宋体"/>
      <charset val="134"/>
    </font>
    <font>
      <b/>
      <sz val="20"/>
      <name val="宋体"/>
      <charset val="134"/>
    </font>
    <font>
      <sz val="14"/>
      <color theme="1"/>
      <name val="宋体"/>
      <charset val="134"/>
    </font>
    <font>
      <sz val="11"/>
      <color theme="1"/>
      <name val="微软雅黑"/>
      <family val="2"/>
      <charset val="134"/>
    </font>
    <font>
      <sz val="10"/>
      <color theme="1"/>
      <name val="微软雅黑"/>
      <family val="2"/>
      <charset val="134"/>
    </font>
  </fonts>
  <fills count="6">
    <fill>
      <patternFill patternType="none"/>
    </fill>
    <fill>
      <patternFill patternType="gray125"/>
    </fill>
    <fill>
      <patternFill patternType="solid">
        <fgColor rgb="FFFFFF00"/>
        <bgColor indexed="64"/>
      </patternFill>
    </fill>
    <fill>
      <patternFill patternType="solid">
        <fgColor rgb="FFFFFFFF"/>
      </patternFill>
    </fill>
    <fill>
      <patternFill patternType="solid">
        <fgColor rgb="FFFFFFFF"/>
        <bgColor indexed="64"/>
      </patternFill>
    </fill>
    <fill>
      <patternFill patternType="solid">
        <fgColor theme="0"/>
        <bgColor indexed="64"/>
      </patternFill>
    </fill>
  </fills>
  <borders count="25">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pplyBorder="0">
      <alignment vertical="center"/>
    </xf>
    <xf numFmtId="0" fontId="32" fillId="0" borderId="0" applyNumberFormat="0" applyFill="0" applyBorder="0" applyAlignment="0" applyProtection="0">
      <alignment vertical="center"/>
    </xf>
    <xf numFmtId="38" fontId="36" fillId="0" borderId="0" applyFont="0" applyFill="0" applyBorder="0" applyAlignment="0" applyProtection="0">
      <alignment vertical="center"/>
    </xf>
  </cellStyleXfs>
  <cellXfs count="354">
    <xf numFmtId="0" fontId="0" fillId="0" borderId="0" xfId="0">
      <alignment vertical="center"/>
    </xf>
    <xf numFmtId="0" fontId="0" fillId="0" borderId="0" xfId="0" applyAlignment="1">
      <alignment vertical="center" wrapText="1"/>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0" fillId="0" borderId="0" xfId="0" applyAlignment="1"/>
    <xf numFmtId="0" fontId="4" fillId="0" borderId="0" xfId="0" applyFont="1">
      <alignment vertical="center"/>
    </xf>
    <xf numFmtId="0" fontId="1" fillId="0" borderId="0" xfId="0" applyFont="1" applyAlignment="1">
      <alignment vertical="center" wrapText="1"/>
    </xf>
    <xf numFmtId="0" fontId="2" fillId="0" borderId="0" xfId="0" applyFont="1" applyAlignment="1"/>
    <xf numFmtId="0" fontId="2" fillId="0" borderId="0" xfId="0" applyFont="1" applyAlignment="1">
      <alignment horizontal="left" vertical="center" wrapText="1"/>
    </xf>
    <xf numFmtId="0" fontId="5" fillId="0" borderId="0" xfId="0" applyFont="1" applyAlignment="1"/>
    <xf numFmtId="0" fontId="10" fillId="0" borderId="0" xfId="0" applyFont="1">
      <alignment vertical="center"/>
    </xf>
    <xf numFmtId="0" fontId="11" fillId="0" borderId="0" xfId="0" applyFont="1">
      <alignment vertical="center"/>
    </xf>
    <xf numFmtId="0" fontId="10" fillId="0" borderId="0" xfId="0" applyFont="1" applyAlignment="1">
      <alignment vertical="top"/>
    </xf>
    <xf numFmtId="0" fontId="11" fillId="0" borderId="0" xfId="0" applyFont="1" applyAlignment="1">
      <alignment horizontal="left" vertical="center"/>
    </xf>
    <xf numFmtId="0" fontId="5" fillId="0" borderId="1" xfId="0" applyFont="1" applyBorder="1">
      <alignment vertical="center"/>
    </xf>
    <xf numFmtId="3" fontId="3" fillId="0" borderId="1" xfId="0" applyNumberFormat="1" applyFont="1" applyBorder="1" applyAlignment="1"/>
    <xf numFmtId="0" fontId="0" fillId="0" borderId="1" xfId="0" applyBorder="1">
      <alignment vertical="center"/>
    </xf>
    <xf numFmtId="0" fontId="2" fillId="0" borderId="0" xfId="0" applyFont="1" applyAlignment="1">
      <alignment wrapText="1"/>
    </xf>
    <xf numFmtId="0" fontId="4" fillId="0" borderId="0" xfId="0" applyFont="1" applyAlignment="1"/>
    <xf numFmtId="0" fontId="12" fillId="0" borderId="0" xfId="0" applyFont="1">
      <alignment vertical="center"/>
    </xf>
    <xf numFmtId="0" fontId="4" fillId="0" borderId="0" xfId="0" applyFont="1" applyAlignment="1">
      <alignment vertical="center" wrapText="1"/>
    </xf>
    <xf numFmtId="0" fontId="12" fillId="0" borderId="0" xfId="0" applyFont="1" applyAlignment="1"/>
    <xf numFmtId="0" fontId="12" fillId="0" borderId="0" xfId="0" applyFont="1" applyAlignment="1">
      <alignment vertical="top"/>
    </xf>
    <xf numFmtId="0" fontId="4" fillId="0" borderId="0" xfId="0" applyFont="1" applyAlignment="1">
      <alignment vertical="top"/>
    </xf>
    <xf numFmtId="0" fontId="14" fillId="0" borderId="0" xfId="0" applyFont="1">
      <alignment vertical="center"/>
    </xf>
    <xf numFmtId="0" fontId="14" fillId="0" borderId="0" xfId="0" applyFont="1" applyAlignment="1">
      <alignment vertical="top"/>
    </xf>
    <xf numFmtId="0" fontId="2" fillId="0" borderId="0" xfId="0" applyFont="1"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5" fillId="0" borderId="0" xfId="0" applyFont="1" applyAlignment="1">
      <alignment horizontal="right"/>
    </xf>
    <xf numFmtId="176" fontId="2" fillId="0" borderId="0" xfId="0" applyNumberFormat="1" applyFont="1" applyAlignment="1">
      <alignment horizontal="center" vertical="center"/>
    </xf>
    <xf numFmtId="0" fontId="16" fillId="0" borderId="0" xfId="0" applyFont="1">
      <alignment vertical="center"/>
    </xf>
    <xf numFmtId="0" fontId="17" fillId="0" borderId="0" xfId="0" applyFont="1">
      <alignment vertical="center"/>
    </xf>
    <xf numFmtId="0" fontId="2" fillId="0" borderId="3" xfId="0" applyFont="1" applyBorder="1">
      <alignment vertical="center"/>
    </xf>
    <xf numFmtId="0" fontId="2" fillId="0" borderId="0" xfId="0" applyFont="1" applyProtection="1">
      <alignment vertical="center"/>
      <protection locked="0"/>
    </xf>
    <xf numFmtId="0" fontId="18" fillId="0" borderId="0" xfId="0" applyFont="1">
      <alignment vertical="center"/>
    </xf>
    <xf numFmtId="0" fontId="0" fillId="0" borderId="3" xfId="0" applyBorder="1">
      <alignment vertical="center"/>
    </xf>
    <xf numFmtId="0" fontId="19" fillId="0" borderId="0" xfId="0" applyFont="1">
      <alignment vertical="center"/>
    </xf>
    <xf numFmtId="177" fontId="8" fillId="0" borderId="0" xfId="0" applyNumberFormat="1" applyFont="1" applyAlignment="1">
      <alignment vertical="center" shrinkToFit="1"/>
    </xf>
    <xf numFmtId="0" fontId="4" fillId="0" borderId="0" xfId="0" applyFont="1" applyAlignment="1" applyProtection="1">
      <alignment vertical="center" shrinkToFit="1"/>
      <protection locked="0"/>
    </xf>
    <xf numFmtId="0" fontId="8" fillId="0" borderId="0" xfId="0" applyFont="1" applyAlignment="1">
      <alignment vertical="center" shrinkToFit="1"/>
    </xf>
    <xf numFmtId="0" fontId="21" fillId="0" borderId="0" xfId="0" applyFont="1">
      <alignment vertical="center"/>
    </xf>
    <xf numFmtId="0" fontId="20" fillId="0" borderId="0" xfId="0" applyFont="1" applyAlignment="1">
      <alignment horizontal="left" vertical="center"/>
    </xf>
    <xf numFmtId="0" fontId="22"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2" borderId="0" xfId="0" applyFont="1" applyFill="1">
      <alignment vertical="center"/>
    </xf>
    <xf numFmtId="0" fontId="26" fillId="0" borderId="0" xfId="0" applyFont="1">
      <alignment vertical="center"/>
    </xf>
    <xf numFmtId="178" fontId="2" fillId="0" borderId="0" xfId="0" applyNumberFormat="1" applyFont="1">
      <alignment vertical="center"/>
    </xf>
    <xf numFmtId="0" fontId="1" fillId="0" borderId="0" xfId="0" applyFont="1">
      <alignment vertical="center"/>
    </xf>
    <xf numFmtId="0" fontId="2" fillId="0" borderId="0" xfId="0" applyFont="1" applyAlignment="1">
      <alignment vertical="center" shrinkToFit="1"/>
    </xf>
    <xf numFmtId="0" fontId="5" fillId="0" borderId="0" xfId="0" applyFont="1" applyAlignment="1">
      <alignment vertical="center" shrinkToFit="1"/>
    </xf>
    <xf numFmtId="0" fontId="4" fillId="0" borderId="0" xfId="0" applyFont="1" applyAlignment="1">
      <alignment vertical="center" shrinkToFit="1"/>
    </xf>
    <xf numFmtId="0" fontId="28" fillId="0" borderId="0" xfId="0" applyFont="1" applyAlignment="1">
      <alignment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8" xfId="0" applyFont="1" applyBorder="1" applyAlignment="1">
      <alignment vertical="center" wrapText="1"/>
    </xf>
    <xf numFmtId="0" fontId="31" fillId="0" borderId="0" xfId="0" applyFont="1">
      <alignment vertical="center"/>
    </xf>
    <xf numFmtId="0" fontId="13" fillId="0" borderId="0" xfId="0" applyFont="1">
      <alignment vertical="center"/>
    </xf>
    <xf numFmtId="0" fontId="12" fillId="0" borderId="0" xfId="0" applyFont="1" applyProtection="1">
      <alignment vertical="center"/>
      <protection locked="0"/>
    </xf>
    <xf numFmtId="0" fontId="5" fillId="0" borderId="0" xfId="0" applyFont="1" applyBorder="1">
      <alignment vertical="center"/>
    </xf>
    <xf numFmtId="0" fontId="2" fillId="0" borderId="0" xfId="0" applyFont="1" applyBorder="1">
      <alignment vertical="center"/>
    </xf>
    <xf numFmtId="0" fontId="3" fillId="0" borderId="0"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4" fillId="0" borderId="0" xfId="0" applyFont="1" applyBorder="1" applyAlignment="1">
      <alignment vertical="center" shrinkToFit="1"/>
    </xf>
    <xf numFmtId="0" fontId="41" fillId="0" borderId="0" xfId="0" applyFont="1">
      <alignment vertical="center"/>
    </xf>
    <xf numFmtId="3" fontId="41" fillId="0" borderId="3" xfId="0" applyNumberFormat="1" applyFont="1" applyBorder="1" applyAlignment="1"/>
    <xf numFmtId="0" fontId="15" fillId="0" borderId="0" xfId="0" applyFont="1" applyAlignment="1">
      <alignment horizontal="right" vertical="center"/>
    </xf>
    <xf numFmtId="0" fontId="4" fillId="0" borderId="0" xfId="0" applyFont="1" applyBorder="1" applyAlignment="1" applyProtection="1">
      <alignment vertical="center" shrinkToFit="1"/>
      <protection locked="0"/>
    </xf>
    <xf numFmtId="0" fontId="50" fillId="0" borderId="0" xfId="0" applyFont="1">
      <alignment vertical="center"/>
    </xf>
    <xf numFmtId="0" fontId="5" fillId="0" borderId="0" xfId="0" applyFont="1" applyAlignment="1">
      <alignment horizontal="right" vertical="center"/>
    </xf>
    <xf numFmtId="0" fontId="52" fillId="0" borderId="0" xfId="0" applyFont="1">
      <alignment vertical="center"/>
    </xf>
    <xf numFmtId="0" fontId="47" fillId="0" borderId="0" xfId="0" applyFont="1">
      <alignment vertical="center"/>
    </xf>
    <xf numFmtId="0" fontId="47" fillId="0" borderId="0" xfId="0" applyFont="1" applyAlignment="1">
      <alignment horizontal="right" vertical="center"/>
    </xf>
    <xf numFmtId="0" fontId="53" fillId="0" borderId="0" xfId="0" applyFont="1">
      <alignment vertical="center"/>
    </xf>
    <xf numFmtId="0" fontId="53" fillId="0" borderId="11" xfId="0" applyFont="1" applyBorder="1">
      <alignment vertical="center"/>
    </xf>
    <xf numFmtId="0" fontId="53" fillId="0" borderId="12" xfId="0" applyFont="1" applyBorder="1">
      <alignment vertical="center"/>
    </xf>
    <xf numFmtId="0" fontId="0" fillId="0" borderId="12" xfId="0" applyBorder="1">
      <alignment vertical="center"/>
    </xf>
    <xf numFmtId="0" fontId="0" fillId="0" borderId="13" xfId="0" applyBorder="1">
      <alignment vertical="center"/>
    </xf>
    <xf numFmtId="0" fontId="54" fillId="0" borderId="14" xfId="0" applyFont="1" applyBorder="1">
      <alignment vertical="center"/>
    </xf>
    <xf numFmtId="0" fontId="0" fillId="0" borderId="15" xfId="0" applyBorder="1">
      <alignment vertical="center"/>
    </xf>
    <xf numFmtId="0" fontId="55" fillId="0" borderId="0" xfId="0" applyFont="1">
      <alignment vertical="center"/>
    </xf>
    <xf numFmtId="0" fontId="56" fillId="0" borderId="0" xfId="0" applyFont="1" applyAlignment="1">
      <alignment vertical="center" wrapText="1"/>
    </xf>
    <xf numFmtId="0" fontId="54" fillId="0" borderId="0" xfId="0" applyFont="1" applyAlignment="1">
      <alignment horizontal="center" vertical="center"/>
    </xf>
    <xf numFmtId="0" fontId="54" fillId="0" borderId="0" xfId="0" applyFont="1">
      <alignment vertical="center"/>
    </xf>
    <xf numFmtId="0" fontId="54" fillId="0" borderId="0" xfId="0" applyFont="1" applyAlignment="1">
      <alignment vertical="center" shrinkToFit="1"/>
    </xf>
    <xf numFmtId="0" fontId="56" fillId="0" borderId="0" xfId="0" applyFont="1">
      <alignment vertical="center"/>
    </xf>
    <xf numFmtId="0" fontId="54" fillId="0" borderId="0" xfId="0" applyFont="1" applyAlignment="1"/>
    <xf numFmtId="0" fontId="54" fillId="0" borderId="0" xfId="0" applyFont="1" applyAlignment="1">
      <alignment horizontal="right"/>
    </xf>
    <xf numFmtId="0" fontId="56" fillId="0" borderId="14" xfId="0" applyFont="1" applyBorder="1">
      <alignment vertical="center"/>
    </xf>
    <xf numFmtId="0" fontId="53" fillId="0" borderId="14" xfId="0" applyFont="1" applyBorder="1">
      <alignment vertical="center"/>
    </xf>
    <xf numFmtId="0" fontId="58" fillId="0" borderId="10" xfId="0" applyFont="1" applyBorder="1" applyAlignment="1">
      <alignment vertical="center" wrapText="1" shrinkToFit="1"/>
    </xf>
    <xf numFmtId="0" fontId="54" fillId="0" borderId="14" xfId="0" applyFont="1" applyBorder="1" applyAlignment="1"/>
    <xf numFmtId="0" fontId="60" fillId="0" borderId="0" xfId="0" applyFont="1">
      <alignment vertical="center"/>
    </xf>
    <xf numFmtId="0" fontId="61" fillId="0" borderId="0" xfId="0" applyFont="1">
      <alignment vertical="center"/>
    </xf>
    <xf numFmtId="0" fontId="58" fillId="0" borderId="0" xfId="0" applyFont="1" applyAlignment="1">
      <alignment vertical="center" wrapText="1" shrinkToFit="1"/>
    </xf>
    <xf numFmtId="0" fontId="58" fillId="0" borderId="0" xfId="0" applyFont="1" applyAlignment="1">
      <alignment horizontal="right" vertical="center" wrapText="1" shrinkToFit="1"/>
    </xf>
    <xf numFmtId="0" fontId="55" fillId="0" borderId="0" xfId="0" applyFont="1" applyAlignment="1">
      <alignment horizontal="left" vertical="center"/>
    </xf>
    <xf numFmtId="0" fontId="64" fillId="3" borderId="0" xfId="0" applyFont="1" applyFill="1" applyAlignment="1">
      <alignment vertical="top" wrapText="1"/>
    </xf>
    <xf numFmtId="0" fontId="53" fillId="0" borderId="16" xfId="0" applyFont="1" applyBorder="1">
      <alignment vertical="center"/>
    </xf>
    <xf numFmtId="0" fontId="53" fillId="0" borderId="10" xfId="0" applyFont="1" applyBorder="1">
      <alignment vertical="center"/>
    </xf>
    <xf numFmtId="0" fontId="0" fillId="0" borderId="10" xfId="0" applyBorder="1">
      <alignment vertical="center"/>
    </xf>
    <xf numFmtId="0" fontId="0" fillId="0" borderId="17" xfId="0" applyBorder="1">
      <alignment vertical="center"/>
    </xf>
    <xf numFmtId="0" fontId="58" fillId="0" borderId="10" xfId="0" applyFont="1" applyBorder="1" applyAlignment="1">
      <alignment horizontal="right" vertical="center" wrapText="1" shrinkToFit="1"/>
    </xf>
    <xf numFmtId="0" fontId="55" fillId="0" borderId="10" xfId="0" applyFont="1" applyBorder="1" applyAlignment="1">
      <alignment horizontal="left" vertical="center"/>
    </xf>
    <xf numFmtId="0" fontId="8" fillId="0" borderId="0" xfId="0" applyFont="1" applyBorder="1" applyAlignment="1" applyProtection="1">
      <alignment vertical="center" shrinkToFit="1"/>
      <protection locked="0"/>
    </xf>
    <xf numFmtId="0" fontId="72" fillId="0" borderId="0" xfId="0" applyFont="1" applyAlignment="1">
      <alignment horizontal="left" vertical="center"/>
    </xf>
    <xf numFmtId="0" fontId="73" fillId="0" borderId="0" xfId="0" applyFont="1">
      <alignment vertical="center"/>
    </xf>
    <xf numFmtId="0" fontId="73" fillId="0" borderId="0" xfId="0" applyFont="1" applyAlignment="1">
      <alignment vertical="center" wrapText="1"/>
    </xf>
    <xf numFmtId="0" fontId="73" fillId="0" borderId="0" xfId="0" applyFont="1" applyBorder="1" applyAlignment="1">
      <alignment horizontal="left" vertical="center"/>
    </xf>
    <xf numFmtId="0" fontId="73" fillId="0" borderId="0" xfId="0" applyFont="1" applyBorder="1" applyAlignment="1">
      <alignment horizontal="center" vertical="center"/>
    </xf>
    <xf numFmtId="0" fontId="76" fillId="0" borderId="0" xfId="0" applyFont="1">
      <alignment vertical="center"/>
    </xf>
    <xf numFmtId="0" fontId="73" fillId="0" borderId="0" xfId="0" applyFont="1" applyBorder="1" applyAlignment="1">
      <alignment vertical="center"/>
    </xf>
    <xf numFmtId="0" fontId="73" fillId="0" borderId="10" xfId="0" applyFont="1" applyBorder="1" applyAlignment="1">
      <alignment vertical="center"/>
    </xf>
    <xf numFmtId="0" fontId="73" fillId="0" borderId="0" xfId="0" applyFont="1" applyAlignment="1">
      <alignment horizontal="center" vertical="center"/>
    </xf>
    <xf numFmtId="0" fontId="77" fillId="0" borderId="0" xfId="0" applyFont="1">
      <alignment vertical="center"/>
    </xf>
    <xf numFmtId="0" fontId="78" fillId="0" borderId="0" xfId="0" applyFont="1">
      <alignment vertical="center"/>
    </xf>
    <xf numFmtId="0" fontId="76" fillId="0" borderId="0" xfId="0" applyFont="1" applyAlignment="1">
      <alignment horizontal="center" vertical="center"/>
    </xf>
    <xf numFmtId="0" fontId="76" fillId="0" borderId="0" xfId="0" applyFont="1" applyBorder="1" applyAlignment="1">
      <alignment vertical="center"/>
    </xf>
    <xf numFmtId="0" fontId="76" fillId="0" borderId="0" xfId="0" applyFont="1" applyBorder="1" applyAlignment="1">
      <alignment horizontal="right" vertical="center"/>
    </xf>
    <xf numFmtId="0" fontId="80" fillId="0" borderId="0" xfId="0" applyFont="1">
      <alignment vertical="center"/>
    </xf>
    <xf numFmtId="0" fontId="77" fillId="0" borderId="10" xfId="0" applyFont="1" applyBorder="1" applyAlignment="1">
      <alignment vertical="center"/>
    </xf>
    <xf numFmtId="0" fontId="77" fillId="0" borderId="0" xfId="0" applyFont="1" applyBorder="1" applyAlignment="1">
      <alignment vertical="center"/>
    </xf>
    <xf numFmtId="0" fontId="74" fillId="4" borderId="0" xfId="0" applyFont="1" applyFill="1" applyBorder="1" applyAlignment="1">
      <alignment horizontal="center" vertical="center"/>
    </xf>
    <xf numFmtId="0" fontId="74" fillId="4" borderId="0" xfId="0" applyFont="1" applyFill="1" applyBorder="1" applyAlignment="1">
      <alignment horizontal="left" vertical="center"/>
    </xf>
    <xf numFmtId="0" fontId="75" fillId="4" borderId="0" xfId="0" applyFont="1" applyFill="1" applyBorder="1">
      <alignment vertical="center"/>
    </xf>
    <xf numFmtId="0" fontId="81" fillId="0" borderId="0" xfId="0" applyFont="1">
      <alignment vertical="center"/>
    </xf>
    <xf numFmtId="0" fontId="82" fillId="0" borderId="0" xfId="0" applyFont="1">
      <alignment vertical="center"/>
    </xf>
    <xf numFmtId="0" fontId="62" fillId="0" borderId="0" xfId="0" applyFont="1" applyBorder="1" applyAlignment="1" applyProtection="1">
      <alignment vertical="center" wrapText="1" shrinkToFit="1"/>
      <protection locked="0"/>
    </xf>
    <xf numFmtId="0" fontId="77" fillId="0" borderId="0" xfId="0" applyFont="1" applyBorder="1" applyAlignment="1">
      <alignment horizontal="center" vertical="center"/>
    </xf>
    <xf numFmtId="0" fontId="84" fillId="0" borderId="0" xfId="0" applyFont="1" applyBorder="1" applyAlignment="1">
      <alignment vertical="center"/>
    </xf>
    <xf numFmtId="0" fontId="77" fillId="0" borderId="0" xfId="0" applyFont="1" applyBorder="1" applyAlignment="1">
      <alignment horizontal="right" vertical="center"/>
    </xf>
    <xf numFmtId="0" fontId="85" fillId="0" borderId="0" xfId="0" applyFont="1">
      <alignment vertical="center"/>
    </xf>
    <xf numFmtId="0" fontId="85" fillId="0" borderId="0" xfId="0" applyFont="1" applyBorder="1">
      <alignment vertical="center"/>
    </xf>
    <xf numFmtId="0" fontId="85" fillId="0" borderId="0" xfId="0" applyFont="1" applyBorder="1" applyAlignment="1">
      <alignment vertical="center"/>
    </xf>
    <xf numFmtId="0" fontId="77" fillId="0" borderId="0" xfId="0" applyFont="1" applyBorder="1" applyAlignment="1">
      <alignment vertical="center"/>
    </xf>
    <xf numFmtId="0" fontId="86" fillId="0" borderId="0" xfId="0" applyFont="1">
      <alignment vertical="center"/>
    </xf>
    <xf numFmtId="0" fontId="86" fillId="5" borderId="0" xfId="0" applyFont="1" applyFill="1" applyBorder="1" applyProtection="1">
      <alignment vertical="center"/>
      <protection locked="0"/>
    </xf>
    <xf numFmtId="0" fontId="86" fillId="5" borderId="0" xfId="0" applyFont="1" applyFill="1" applyBorder="1" applyAlignment="1" applyProtection="1">
      <alignment vertical="center"/>
      <protection locked="0"/>
    </xf>
    <xf numFmtId="0" fontId="86" fillId="5" borderId="0" xfId="0" applyFont="1" applyFill="1" applyBorder="1" applyAlignment="1" applyProtection="1">
      <alignment vertical="center" wrapText="1"/>
      <protection locked="0"/>
    </xf>
    <xf numFmtId="0" fontId="89" fillId="5" borderId="18" xfId="0" applyFont="1" applyFill="1" applyBorder="1" applyProtection="1">
      <alignment vertical="center"/>
      <protection locked="0"/>
    </xf>
    <xf numFmtId="0" fontId="86" fillId="5" borderId="18" xfId="0" applyFont="1" applyFill="1" applyBorder="1" applyProtection="1">
      <alignment vertical="center"/>
      <protection locked="0"/>
    </xf>
    <xf numFmtId="0" fontId="86" fillId="5" borderId="12" xfId="0" applyFont="1" applyFill="1" applyBorder="1" applyAlignment="1" applyProtection="1">
      <alignment vertical="center"/>
      <protection locked="0"/>
    </xf>
    <xf numFmtId="0" fontId="86" fillId="5" borderId="12" xfId="0" applyFont="1" applyFill="1" applyBorder="1" applyAlignment="1" applyProtection="1">
      <alignment horizontal="center" vertical="center"/>
      <protection locked="0"/>
    </xf>
    <xf numFmtId="0" fontId="86" fillId="5" borderId="15" xfId="0" applyFont="1" applyFill="1" applyBorder="1" applyProtection="1">
      <alignment vertical="center"/>
      <protection locked="0"/>
    </xf>
    <xf numFmtId="0" fontId="86" fillId="5" borderId="10" xfId="0" applyFont="1" applyFill="1" applyBorder="1" applyAlignment="1" applyProtection="1">
      <alignment vertical="center"/>
      <protection locked="0"/>
    </xf>
    <xf numFmtId="0" fontId="86" fillId="5" borderId="19" xfId="0" applyFont="1" applyFill="1" applyBorder="1" applyAlignment="1" applyProtection="1">
      <alignment vertical="center"/>
      <protection locked="0"/>
    </xf>
    <xf numFmtId="0" fontId="86" fillId="5" borderId="18" xfId="0" applyFont="1" applyFill="1" applyBorder="1" applyAlignment="1" applyProtection="1">
      <alignment vertical="center"/>
      <protection locked="0"/>
    </xf>
    <xf numFmtId="0" fontId="86" fillId="5" borderId="2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0" fontId="86" fillId="5" borderId="10" xfId="0" applyFont="1" applyFill="1" applyBorder="1" applyAlignment="1" applyProtection="1">
      <alignment horizontal="left" vertical="center"/>
      <protection locked="0"/>
    </xf>
    <xf numFmtId="0" fontId="86" fillId="5" borderId="12" xfId="0" applyFont="1" applyFill="1" applyBorder="1" applyAlignment="1" applyProtection="1">
      <alignment horizontal="left" vertical="center"/>
      <protection locked="0"/>
    </xf>
    <xf numFmtId="0" fontId="86" fillId="5" borderId="13" xfId="0" applyFont="1" applyFill="1" applyBorder="1" applyAlignment="1" applyProtection="1">
      <alignment horizontal="left" vertical="center"/>
      <protection locked="0"/>
    </xf>
    <xf numFmtId="0" fontId="86" fillId="5" borderId="15" xfId="0" applyFont="1" applyFill="1" applyBorder="1" applyAlignment="1" applyProtection="1">
      <alignment horizontal="left" vertical="center"/>
      <protection locked="0"/>
    </xf>
    <xf numFmtId="0" fontId="86" fillId="5" borderId="17" xfId="0" applyFont="1" applyFill="1" applyBorder="1" applyAlignment="1" applyProtection="1">
      <alignment horizontal="left" vertical="center"/>
      <protection locked="0"/>
    </xf>
    <xf numFmtId="0" fontId="86" fillId="5" borderId="10" xfId="0" applyFont="1" applyFill="1" applyBorder="1" applyAlignment="1" applyProtection="1">
      <alignment horizontal="center" vertical="center"/>
      <protection locked="0"/>
    </xf>
    <xf numFmtId="0" fontId="86" fillId="5" borderId="0" xfId="0" applyFont="1" applyFill="1" applyBorder="1" applyAlignment="1" applyProtection="1">
      <alignment horizontal="center" vertical="center"/>
      <protection locked="0"/>
    </xf>
    <xf numFmtId="0" fontId="86" fillId="5" borderId="15" xfId="0" applyFont="1" applyFill="1" applyBorder="1" applyAlignment="1" applyProtection="1">
      <alignment vertical="center" wrapText="1"/>
      <protection locked="0"/>
    </xf>
    <xf numFmtId="0" fontId="88" fillId="5" borderId="0" xfId="0" applyFont="1" applyFill="1" applyBorder="1" applyAlignment="1" applyProtection="1">
      <alignment vertical="center" wrapText="1"/>
      <protection locked="0"/>
    </xf>
    <xf numFmtId="0" fontId="86" fillId="5" borderId="12" xfId="0" applyFont="1" applyFill="1" applyBorder="1" applyProtection="1">
      <alignment vertical="center"/>
      <protection locked="0"/>
    </xf>
    <xf numFmtId="0" fontId="86" fillId="5" borderId="23" xfId="0" applyFont="1" applyFill="1" applyBorder="1" applyAlignment="1" applyProtection="1">
      <alignment horizontal="left" vertical="center"/>
      <protection locked="0"/>
    </xf>
    <xf numFmtId="0" fontId="86" fillId="5" borderId="23" xfId="0" applyFont="1" applyFill="1" applyBorder="1" applyAlignment="1" applyProtection="1">
      <alignment horizontal="center" vertical="center"/>
      <protection locked="0"/>
    </xf>
    <xf numFmtId="0" fontId="86" fillId="5" borderId="24" xfId="0" applyFont="1" applyFill="1" applyBorder="1" applyAlignment="1" applyProtection="1">
      <alignment horizontal="left" vertical="center"/>
      <protection locked="0"/>
    </xf>
    <xf numFmtId="0" fontId="27" fillId="0" borderId="0" xfId="0" applyFont="1" applyAlignment="1">
      <alignment horizontal="center" vertical="center" wrapText="1"/>
    </xf>
    <xf numFmtId="0" fontId="40" fillId="0" borderId="0" xfId="1" applyFont="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29" fillId="0" borderId="0" xfId="0" applyFont="1" applyAlignment="1">
      <alignment horizontal="left" vertical="top" wrapText="1"/>
    </xf>
    <xf numFmtId="0" fontId="7" fillId="0" borderId="0" xfId="0" applyFont="1" applyAlignment="1">
      <alignment horizontal="center" vertical="center"/>
    </xf>
    <xf numFmtId="0" fontId="71" fillId="0" borderId="0" xfId="0" applyFont="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0" fontId="30" fillId="0" borderId="5" xfId="0" applyFont="1" applyBorder="1" applyAlignment="1">
      <alignment horizontal="center" vertical="top" wrapText="1"/>
    </xf>
    <xf numFmtId="0" fontId="30" fillId="0" borderId="0" xfId="0" applyFont="1" applyAlignment="1">
      <alignment horizontal="center" vertical="top" wrapText="1"/>
    </xf>
    <xf numFmtId="0" fontId="30" fillId="0" borderId="8" xfId="0" applyFont="1" applyBorder="1" applyAlignment="1">
      <alignment horizontal="center" vertical="top" wrapText="1"/>
    </xf>
    <xf numFmtId="0" fontId="30" fillId="0" borderId="6" xfId="0" applyFont="1" applyBorder="1" applyAlignment="1">
      <alignment horizontal="center" vertical="top" wrapText="1"/>
    </xf>
    <xf numFmtId="0" fontId="30" fillId="0" borderId="1" xfId="0" applyFont="1" applyBorder="1" applyAlignment="1">
      <alignment horizontal="center" vertical="top" wrapText="1"/>
    </xf>
    <xf numFmtId="0" fontId="30" fillId="0" borderId="9" xfId="0" applyFont="1" applyBorder="1" applyAlignment="1">
      <alignment horizontal="center" vertical="top" wrapText="1"/>
    </xf>
    <xf numFmtId="0" fontId="30" fillId="0" borderId="4" xfId="0" applyFont="1" applyBorder="1" applyAlignment="1">
      <alignment horizontal="center" wrapText="1"/>
    </xf>
    <xf numFmtId="0" fontId="30" fillId="0" borderId="3" xfId="0" applyFont="1" applyBorder="1" applyAlignment="1">
      <alignment horizontal="center" wrapText="1"/>
    </xf>
    <xf numFmtId="0" fontId="30" fillId="0" borderId="7" xfId="0" applyFont="1" applyBorder="1" applyAlignment="1">
      <alignment horizontal="center" wrapText="1"/>
    </xf>
    <xf numFmtId="0" fontId="30" fillId="0" borderId="5" xfId="0" applyFont="1" applyBorder="1" applyAlignment="1">
      <alignment horizontal="center" wrapText="1"/>
    </xf>
    <xf numFmtId="0" fontId="30" fillId="0" borderId="0" xfId="0" applyFont="1" applyAlignment="1">
      <alignment horizontal="center" wrapText="1"/>
    </xf>
    <xf numFmtId="0" fontId="30" fillId="0" borderId="8" xfId="0" applyFont="1" applyBorder="1" applyAlignment="1">
      <alignment horizontal="center" wrapText="1"/>
    </xf>
    <xf numFmtId="0" fontId="0" fillId="0" borderId="0" xfId="0" applyAlignment="1">
      <alignment horizontal="center" vertical="center"/>
    </xf>
    <xf numFmtId="0" fontId="42" fillId="0" borderId="0" xfId="0" applyFont="1" applyAlignment="1">
      <alignment horizontal="center" vertical="center" wrapText="1"/>
    </xf>
    <xf numFmtId="178" fontId="2" fillId="0" borderId="0" xfId="0" applyNumberFormat="1" applyFont="1" applyAlignment="1">
      <alignment horizontal="center" vertical="center"/>
    </xf>
    <xf numFmtId="0" fontId="8" fillId="0" borderId="0" xfId="0" applyFont="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16" fillId="0" borderId="0" xfId="0" applyFont="1" applyAlignment="1">
      <alignment horizontal="left" vertical="center" shrinkToFit="1"/>
    </xf>
    <xf numFmtId="0" fontId="2" fillId="0" borderId="0" xfId="0" applyFont="1" applyAlignment="1">
      <alignment horizontal="center" vertical="center"/>
    </xf>
    <xf numFmtId="0" fontId="2" fillId="0" borderId="1" xfId="0" applyFont="1" applyBorder="1" applyAlignment="1">
      <alignment horizontal="center" vertical="center"/>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8" fillId="0" borderId="0"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176" fontId="8" fillId="0" borderId="1" xfId="0" applyNumberFormat="1" applyFont="1" applyBorder="1" applyAlignment="1" applyProtection="1">
      <alignment horizontal="center" vertical="center" shrinkToFit="1"/>
      <protection locked="0"/>
    </xf>
    <xf numFmtId="0" fontId="15" fillId="0" borderId="0" xfId="0" applyFont="1" applyAlignment="1">
      <alignment horizontal="center" vertical="center"/>
    </xf>
    <xf numFmtId="0" fontId="15" fillId="0" borderId="0" xfId="0" applyFont="1" applyAlignment="1">
      <alignment horizontal="center" vertical="center" shrinkToFit="1"/>
    </xf>
    <xf numFmtId="0" fontId="5" fillId="0" borderId="0" xfId="0" applyFont="1" applyAlignment="1">
      <alignment horizontal="center" vertical="center" shrinkToFit="1"/>
    </xf>
    <xf numFmtId="0" fontId="1" fillId="0" borderId="3" xfId="0" applyFont="1" applyBorder="1" applyAlignment="1">
      <alignment horizontal="left" vertical="center" shrinkToFit="1"/>
    </xf>
    <xf numFmtId="0" fontId="45" fillId="0" borderId="0"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46" fillId="0" borderId="0" xfId="0" applyFont="1" applyBorder="1" applyAlignment="1" applyProtection="1">
      <alignment horizontal="center" vertical="center" shrinkToFit="1"/>
      <protection locked="0"/>
    </xf>
    <xf numFmtId="0" fontId="67" fillId="0" borderId="0" xfId="0" applyFont="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4" fillId="0" borderId="1" xfId="0" applyFont="1" applyBorder="1" applyAlignment="1">
      <alignment horizontal="center" vertical="center" shrinkToFit="1"/>
    </xf>
    <xf numFmtId="0" fontId="23" fillId="0" borderId="0" xfId="0" applyFont="1" applyAlignment="1">
      <alignment horizontal="left" vertical="top"/>
    </xf>
    <xf numFmtId="0" fontId="9" fillId="0" borderId="0" xfId="0" applyFont="1" applyAlignment="1">
      <alignment horizontal="center" vertical="center"/>
    </xf>
    <xf numFmtId="0" fontId="9" fillId="0" borderId="1" xfId="0" applyFont="1" applyBorder="1" applyAlignment="1">
      <alignment horizontal="center" vertical="center"/>
    </xf>
    <xf numFmtId="0" fontId="4" fillId="0" borderId="0" xfId="0" applyFont="1" applyAlignment="1">
      <alignment horizontal="center" vertical="center" shrinkToFit="1"/>
    </xf>
    <xf numFmtId="7" fontId="8" fillId="0" borderId="1" xfId="0" applyNumberFormat="1" applyFont="1" applyBorder="1" applyAlignment="1" applyProtection="1">
      <alignment horizontal="center" vertical="center" shrinkToFit="1"/>
      <protection locked="0"/>
    </xf>
    <xf numFmtId="0" fontId="43" fillId="0" borderId="0" xfId="0" applyFont="1" applyAlignment="1">
      <alignment horizontal="center" vertical="center"/>
    </xf>
    <xf numFmtId="49" fontId="8" fillId="0" borderId="1" xfId="0" applyNumberFormat="1" applyFont="1" applyBorder="1" applyAlignment="1" applyProtection="1">
      <alignment horizontal="center" vertical="center" shrinkToFit="1"/>
      <protection locked="0"/>
    </xf>
    <xf numFmtId="0" fontId="8" fillId="0" borderId="0" xfId="0" applyFont="1" applyAlignment="1">
      <alignment horizontal="left" vertical="center" shrinkToFit="1"/>
    </xf>
    <xf numFmtId="49" fontId="8" fillId="0" borderId="0" xfId="0" applyNumberFormat="1" applyFont="1" applyAlignment="1" applyProtection="1">
      <alignment horizontal="center" vertical="center" shrinkToFit="1"/>
      <protection locked="0"/>
    </xf>
    <xf numFmtId="0" fontId="8" fillId="0" borderId="1" xfId="0" applyFont="1" applyBorder="1" applyAlignment="1">
      <alignment horizontal="left" vertical="center" shrinkToFit="1"/>
    </xf>
    <xf numFmtId="0" fontId="70" fillId="0" borderId="0" xfId="0" applyFont="1" applyAlignment="1" applyProtection="1">
      <alignment horizontal="center" vertical="center" shrinkToFit="1"/>
      <protection locked="0"/>
    </xf>
    <xf numFmtId="0" fontId="70" fillId="0" borderId="1" xfId="0" applyFont="1" applyBorder="1" applyAlignment="1" applyProtection="1">
      <alignment horizontal="center" vertical="center" shrinkToFit="1"/>
      <protection locked="0"/>
    </xf>
    <xf numFmtId="7" fontId="8" fillId="0" borderId="0" xfId="0" applyNumberFormat="1" applyFont="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20" fillId="0" borderId="0" xfId="0" applyFont="1" applyAlignment="1">
      <alignment horizontal="left" vertical="center" shrinkToFit="1"/>
    </xf>
    <xf numFmtId="49" fontId="39"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0" fontId="2" fillId="0" borderId="0" xfId="0" applyFont="1" applyAlignment="1">
      <alignment horizontal="left" vertical="center"/>
    </xf>
    <xf numFmtId="0" fontId="13" fillId="2" borderId="0" xfId="0" applyFont="1" applyFill="1" applyAlignment="1">
      <alignment horizontal="center" vertical="center"/>
    </xf>
    <xf numFmtId="0" fontId="4" fillId="0" borderId="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5" fillId="0" borderId="0" xfId="0" applyFont="1" applyAlignment="1" applyProtection="1">
      <alignment horizontal="right" shrinkToFit="1"/>
      <protection locked="0"/>
    </xf>
    <xf numFmtId="0" fontId="5" fillId="0" borderId="0" xfId="0" applyFont="1" applyAlignment="1">
      <alignment horizontal="right"/>
    </xf>
    <xf numFmtId="176" fontId="8" fillId="0" borderId="2"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177" fontId="8" fillId="0" borderId="1" xfId="0" applyNumberFormat="1"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8" fillId="0" borderId="2" xfId="0" applyFont="1" applyBorder="1" applyAlignment="1" applyProtection="1">
      <alignment horizontal="left" vertical="center" shrinkToFit="1"/>
      <protection locked="0"/>
    </xf>
    <xf numFmtId="0" fontId="4" fillId="0" borderId="0" xfId="0" applyFont="1" applyAlignment="1">
      <alignment horizontal="left" vertical="center" shrinkToFit="1"/>
    </xf>
    <xf numFmtId="0" fontId="4" fillId="0" borderId="1" xfId="0" applyFont="1" applyBorder="1" applyAlignment="1">
      <alignment horizontal="left" vertical="center" shrinkToFit="1"/>
    </xf>
    <xf numFmtId="0" fontId="39" fillId="0" borderId="0" xfId="0" applyFont="1" applyAlignment="1">
      <alignment horizontal="center" vertical="center" wrapText="1" shrinkToFit="1"/>
    </xf>
    <xf numFmtId="0" fontId="15" fillId="0" borderId="0" xfId="0" applyFont="1" applyAlignment="1">
      <alignment horizontal="center" vertical="center" wrapText="1" shrinkToFit="1"/>
    </xf>
    <xf numFmtId="0" fontId="2" fillId="0" borderId="0" xfId="0" applyFont="1" applyBorder="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center" vertical="center"/>
    </xf>
    <xf numFmtId="3" fontId="3" fillId="0" borderId="1" xfId="0" applyNumberFormat="1" applyFont="1" applyBorder="1" applyAlignment="1">
      <alignment horizontal="right"/>
    </xf>
    <xf numFmtId="3" fontId="41" fillId="0" borderId="3" xfId="0" applyNumberFormat="1" applyFont="1" applyBorder="1" applyAlignment="1">
      <alignment horizontal="right"/>
    </xf>
    <xf numFmtId="3" fontId="3" fillId="0" borderId="1" xfId="0" applyNumberFormat="1" applyFont="1" applyBorder="1" applyAlignment="1" applyProtection="1">
      <alignment horizontal="right"/>
      <protection locked="0"/>
    </xf>
    <xf numFmtId="0" fontId="4"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8" fillId="0" borderId="3" xfId="0" applyFont="1" applyBorder="1" applyAlignment="1" applyProtection="1">
      <alignment horizontal="left" vertical="center" shrinkToFit="1"/>
      <protection locked="0"/>
    </xf>
    <xf numFmtId="0" fontId="44" fillId="0" borderId="3" xfId="0" applyFont="1" applyBorder="1" applyAlignment="1">
      <alignment horizontal="left" shrinkToFit="1"/>
    </xf>
    <xf numFmtId="0" fontId="8"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0" xfId="1" applyNumberFormat="1" applyFont="1" applyAlignment="1" applyProtection="1">
      <alignment horizontal="left" vertical="center" shrinkToFit="1"/>
      <protection locked="0"/>
    </xf>
    <xf numFmtId="0" fontId="8" fillId="0" borderId="0" xfId="2" applyNumberFormat="1" applyFont="1" applyAlignment="1" applyProtection="1">
      <alignment horizontal="left" vertical="center" shrinkToFit="1"/>
      <protection locked="0"/>
    </xf>
    <xf numFmtId="0" fontId="4" fillId="0" borderId="0" xfId="0" applyFont="1" applyAlignment="1">
      <alignment horizontal="center" vertical="center"/>
    </xf>
    <xf numFmtId="0" fontId="13" fillId="0" borderId="0" xfId="0" applyFont="1" applyAlignment="1">
      <alignment horizontal="center" vertical="top"/>
    </xf>
    <xf numFmtId="0" fontId="4" fillId="0" borderId="1" xfId="0" applyFont="1" applyBorder="1" applyAlignment="1">
      <alignment horizontal="center" vertical="center" wrapText="1"/>
    </xf>
    <xf numFmtId="0" fontId="13" fillId="0" borderId="0" xfId="0" applyFont="1" applyAlignment="1">
      <alignment horizontal="center" vertical="center"/>
    </xf>
    <xf numFmtId="0" fontId="4" fillId="0" borderId="1" xfId="0" applyFont="1" applyBorder="1" applyAlignment="1">
      <alignment horizontal="center"/>
    </xf>
    <xf numFmtId="0" fontId="86" fillId="5" borderId="19" xfId="0" applyFont="1" applyFill="1" applyBorder="1" applyAlignment="1" applyProtection="1">
      <alignment vertical="center"/>
      <protection locked="0"/>
    </xf>
    <xf numFmtId="0" fontId="86" fillId="5" borderId="18" xfId="0" applyFont="1" applyFill="1" applyBorder="1" applyAlignment="1" applyProtection="1">
      <alignment vertical="center"/>
      <protection locked="0"/>
    </xf>
    <xf numFmtId="0" fontId="86" fillId="5" borderId="20" xfId="0" applyFont="1" applyFill="1" applyBorder="1" applyAlignment="1" applyProtection="1">
      <alignment vertical="center"/>
      <protection locked="0"/>
    </xf>
    <xf numFmtId="0" fontId="86" fillId="5" borderId="19" xfId="0" applyFont="1" applyFill="1" applyBorder="1" applyAlignment="1" applyProtection="1">
      <alignment horizontal="center" vertical="center" wrapText="1"/>
      <protection locked="0"/>
    </xf>
    <xf numFmtId="0" fontId="68" fillId="5" borderId="18" xfId="0" applyFont="1" applyFill="1" applyBorder="1" applyAlignment="1" applyProtection="1">
      <alignment horizontal="center" vertical="center" wrapText="1"/>
      <protection locked="0"/>
    </xf>
    <xf numFmtId="0" fontId="86" fillId="5" borderId="0" xfId="0" applyFont="1" applyFill="1" applyBorder="1" applyAlignment="1" applyProtection="1">
      <alignment horizontal="left" vertical="center" wrapText="1"/>
      <protection locked="0"/>
    </xf>
    <xf numFmtId="0" fontId="68" fillId="5" borderId="14" xfId="0"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77" fillId="0" borderId="0" xfId="0" applyFont="1" applyBorder="1" applyAlignment="1">
      <alignment vertical="center"/>
    </xf>
    <xf numFmtId="0" fontId="86" fillId="5" borderId="0" xfId="0" applyFont="1" applyFill="1" applyBorder="1" applyAlignment="1" applyProtection="1">
      <alignment horizontal="left" vertical="center"/>
      <protection locked="0"/>
    </xf>
    <xf numFmtId="0" fontId="83" fillId="0" borderId="0" xfId="0" applyFont="1" applyAlignment="1">
      <alignment horizontal="left" vertical="center"/>
    </xf>
    <xf numFmtId="0" fontId="90" fillId="0" borderId="0" xfId="0" applyFont="1" applyAlignment="1">
      <alignment horizontal="center" vertical="center"/>
    </xf>
    <xf numFmtId="0" fontId="73" fillId="0" borderId="1" xfId="0" applyFont="1" applyBorder="1" applyAlignment="1">
      <alignment horizontal="center" vertical="center" shrinkToFit="1"/>
    </xf>
    <xf numFmtId="0" fontId="87" fillId="5" borderId="19" xfId="0" applyFont="1" applyFill="1" applyBorder="1" applyAlignment="1" applyProtection="1">
      <alignment horizontal="center" vertical="center"/>
      <protection locked="0"/>
    </xf>
    <xf numFmtId="0" fontId="87" fillId="5" borderId="18" xfId="0" applyFont="1" applyFill="1" applyBorder="1" applyAlignment="1" applyProtection="1">
      <alignment horizontal="center" vertical="center"/>
      <protection locked="0"/>
    </xf>
    <xf numFmtId="0" fontId="86" fillId="5" borderId="18" xfId="0" applyFont="1" applyFill="1" applyBorder="1" applyAlignment="1" applyProtection="1">
      <alignment horizontal="center" vertical="center"/>
      <protection locked="0"/>
    </xf>
    <xf numFmtId="0" fontId="87" fillId="5" borderId="20" xfId="0" applyFont="1" applyFill="1" applyBorder="1" applyAlignment="1" applyProtection="1">
      <alignment horizontal="center" vertical="center"/>
      <protection locked="0"/>
    </xf>
    <xf numFmtId="0" fontId="86" fillId="0" borderId="4" xfId="0" applyFont="1" applyBorder="1" applyAlignment="1">
      <alignment horizontal="left" vertical="center"/>
    </xf>
    <xf numFmtId="0" fontId="86" fillId="0" borderId="3" xfId="0" applyFont="1" applyBorder="1" applyAlignment="1">
      <alignment horizontal="left" vertical="center"/>
    </xf>
    <xf numFmtId="0" fontId="86" fillId="0" borderId="7" xfId="0" applyFont="1" applyBorder="1" applyAlignment="1">
      <alignment horizontal="left" vertical="center"/>
    </xf>
    <xf numFmtId="0" fontId="68" fillId="5" borderId="19" xfId="0" applyFont="1" applyFill="1" applyBorder="1" applyAlignment="1" applyProtection="1">
      <alignment horizontal="left" vertical="center" wrapText="1"/>
      <protection locked="0"/>
    </xf>
    <xf numFmtId="0" fontId="68" fillId="5" borderId="18" xfId="0" applyFont="1" applyFill="1" applyBorder="1" applyAlignment="1" applyProtection="1">
      <alignment horizontal="left" vertical="center" wrapText="1"/>
      <protection locked="0"/>
    </xf>
    <xf numFmtId="0" fontId="68" fillId="5" borderId="20" xfId="0" applyFont="1" applyFill="1" applyBorder="1" applyAlignment="1" applyProtection="1">
      <alignment horizontal="left" vertical="center" wrapText="1"/>
      <protection locked="0"/>
    </xf>
    <xf numFmtId="0" fontId="73" fillId="0" borderId="10" xfId="0" applyFont="1" applyBorder="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shrinkToFit="1"/>
    </xf>
    <xf numFmtId="0" fontId="88" fillId="5" borderId="22" xfId="0" applyFont="1" applyFill="1" applyBorder="1" applyAlignment="1" applyProtection="1">
      <alignment horizontal="left" vertical="center" wrapText="1"/>
      <protection locked="0"/>
    </xf>
    <xf numFmtId="0" fontId="88" fillId="5" borderId="23" xfId="0" applyFont="1" applyFill="1" applyBorder="1" applyAlignment="1" applyProtection="1">
      <alignment horizontal="left" vertical="center" wrapText="1"/>
      <protection locked="0"/>
    </xf>
    <xf numFmtId="0" fontId="68" fillId="5" borderId="19" xfId="0" applyFont="1" applyFill="1" applyBorder="1" applyAlignment="1" applyProtection="1">
      <alignment horizontal="left" vertical="center"/>
      <protection locked="0"/>
    </xf>
    <xf numFmtId="0" fontId="68" fillId="5" borderId="18" xfId="0" applyFont="1" applyFill="1" applyBorder="1" applyAlignment="1" applyProtection="1">
      <alignment horizontal="left" vertical="center"/>
      <protection locked="0"/>
    </xf>
    <xf numFmtId="0" fontId="68" fillId="5" borderId="20" xfId="0" applyFont="1" applyFill="1" applyBorder="1" applyAlignment="1" applyProtection="1">
      <alignment horizontal="left" vertical="center"/>
      <protection locked="0"/>
    </xf>
    <xf numFmtId="0" fontId="86" fillId="5" borderId="0" xfId="0" applyFont="1" applyFill="1" applyBorder="1" applyAlignment="1" applyProtection="1">
      <alignment horizontal="center" vertical="center"/>
      <protection locked="0"/>
    </xf>
    <xf numFmtId="0" fontId="88" fillId="0" borderId="10" xfId="0" applyFont="1" applyFill="1" applyBorder="1" applyAlignment="1" applyProtection="1">
      <alignment horizontal="center" vertical="center" wrapText="1"/>
      <protection locked="0"/>
    </xf>
    <xf numFmtId="0" fontId="86" fillId="5" borderId="11" xfId="0" applyFont="1" applyFill="1" applyBorder="1" applyAlignment="1" applyProtection="1">
      <alignment horizontal="left" vertical="center"/>
      <protection locked="0"/>
    </xf>
    <xf numFmtId="0" fontId="86" fillId="5" borderId="12" xfId="0" applyFont="1" applyFill="1" applyBorder="1" applyAlignment="1" applyProtection="1">
      <alignment horizontal="left" vertical="center"/>
      <protection locked="0"/>
    </xf>
    <xf numFmtId="0" fontId="86" fillId="5" borderId="14" xfId="0" applyFont="1" applyFill="1" applyBorder="1" applyAlignment="1" applyProtection="1">
      <alignment horizontal="left" vertical="center"/>
      <protection locked="0"/>
    </xf>
    <xf numFmtId="0" fontId="86" fillId="5" borderId="16" xfId="0" applyFont="1" applyFill="1" applyBorder="1" applyAlignment="1" applyProtection="1">
      <alignment horizontal="left" vertical="center"/>
      <protection locked="0"/>
    </xf>
    <xf numFmtId="0" fontId="86" fillId="5" borderId="10" xfId="0" applyFont="1" applyFill="1" applyBorder="1" applyAlignment="1" applyProtection="1">
      <alignment horizontal="left" vertical="center"/>
      <protection locked="0"/>
    </xf>
    <xf numFmtId="0" fontId="86" fillId="5" borderId="11" xfId="0" applyFont="1" applyFill="1" applyBorder="1" applyAlignment="1" applyProtection="1">
      <alignment horizontal="left" vertical="center" wrapText="1"/>
      <protection locked="0"/>
    </xf>
    <xf numFmtId="0" fontId="86" fillId="5" borderId="12" xfId="0" applyFont="1" applyFill="1" applyBorder="1" applyAlignment="1" applyProtection="1">
      <alignment horizontal="left" vertical="center" wrapText="1"/>
      <protection locked="0"/>
    </xf>
    <xf numFmtId="0" fontId="86" fillId="5" borderId="13" xfId="0" applyFont="1" applyFill="1" applyBorder="1" applyAlignment="1" applyProtection="1">
      <alignment horizontal="left" vertical="center" wrapText="1"/>
      <protection locked="0"/>
    </xf>
    <xf numFmtId="0" fontId="86" fillId="5" borderId="16" xfId="0" applyFont="1" applyFill="1" applyBorder="1" applyAlignment="1" applyProtection="1">
      <alignment horizontal="left" vertical="center" wrapText="1"/>
      <protection locked="0"/>
    </xf>
    <xf numFmtId="0" fontId="86" fillId="5" borderId="10" xfId="0" applyFont="1" applyFill="1" applyBorder="1" applyAlignment="1" applyProtection="1">
      <alignment horizontal="left" vertical="center" wrapText="1"/>
      <protection locked="0"/>
    </xf>
    <xf numFmtId="0" fontId="86" fillId="5" borderId="17" xfId="0" applyFont="1" applyFill="1" applyBorder="1" applyAlignment="1" applyProtection="1">
      <alignment horizontal="left" vertical="center" wrapText="1"/>
      <protection locked="0"/>
    </xf>
    <xf numFmtId="0" fontId="88" fillId="5" borderId="10" xfId="0" applyFont="1" applyFill="1" applyBorder="1" applyAlignment="1" applyProtection="1">
      <alignment horizontal="center" vertical="center" wrapText="1"/>
      <protection locked="0"/>
    </xf>
    <xf numFmtId="0" fontId="86" fillId="5" borderId="21" xfId="0" applyFont="1" applyFill="1" applyBorder="1" applyAlignment="1" applyProtection="1">
      <alignment horizontal="center" vertical="center" wrapText="1"/>
      <protection locked="0"/>
    </xf>
    <xf numFmtId="0" fontId="86" fillId="5" borderId="10" xfId="0" applyFont="1" applyFill="1" applyBorder="1" applyAlignment="1" applyProtection="1">
      <alignment horizontal="center" vertical="center"/>
      <protection locked="0"/>
    </xf>
    <xf numFmtId="0" fontId="91" fillId="5" borderId="19" xfId="0" applyFont="1" applyFill="1" applyBorder="1" applyAlignment="1" applyProtection="1">
      <alignment horizontal="center" vertical="center"/>
      <protection locked="0"/>
    </xf>
    <xf numFmtId="0" fontId="91" fillId="5" borderId="18" xfId="0" applyFont="1" applyFill="1" applyBorder="1" applyAlignment="1" applyProtection="1">
      <alignment horizontal="center" vertical="center"/>
      <protection locked="0"/>
    </xf>
    <xf numFmtId="0" fontId="91" fillId="5" borderId="20" xfId="0" applyFont="1" applyFill="1" applyBorder="1" applyAlignment="1" applyProtection="1">
      <alignment horizontal="center" vertical="center"/>
      <protection locked="0"/>
    </xf>
    <xf numFmtId="0" fontId="91" fillId="5" borderId="19" xfId="0" applyFont="1" applyFill="1" applyBorder="1" applyAlignment="1" applyProtection="1">
      <alignment horizontal="left" vertical="center"/>
      <protection locked="0"/>
    </xf>
    <xf numFmtId="0" fontId="91" fillId="5" borderId="18" xfId="0" applyFont="1" applyFill="1" applyBorder="1" applyAlignment="1" applyProtection="1">
      <alignment horizontal="left" vertical="center"/>
      <protection locked="0"/>
    </xf>
    <xf numFmtId="0" fontId="91" fillId="5" borderId="20" xfId="0" applyFont="1" applyFill="1" applyBorder="1" applyAlignment="1" applyProtection="1">
      <alignment horizontal="left" vertical="center"/>
      <protection locked="0"/>
    </xf>
    <xf numFmtId="0" fontId="86" fillId="5" borderId="18" xfId="0" applyFont="1" applyFill="1" applyBorder="1" applyAlignment="1" applyProtection="1">
      <alignment horizontal="center" vertical="center" shrinkToFit="1"/>
      <protection locked="0"/>
    </xf>
    <xf numFmtId="0" fontId="59" fillId="0" borderId="0" xfId="0" applyFont="1" applyBorder="1" applyAlignment="1">
      <alignment horizontal="center" vertical="center" wrapText="1" shrinkToFit="1"/>
    </xf>
    <xf numFmtId="0" fontId="54" fillId="0" borderId="0" xfId="0" applyFont="1" applyAlignment="1">
      <alignment horizontal="left" vertical="center" shrinkToFit="1"/>
    </xf>
    <xf numFmtId="0" fontId="56" fillId="0" borderId="0" xfId="0" applyFont="1" applyAlignment="1">
      <alignment horizontal="left" vertical="center" shrinkToFit="1"/>
    </xf>
    <xf numFmtId="0" fontId="54" fillId="0" borderId="0" xfId="0" applyFont="1" applyAlignment="1">
      <alignment horizontal="right"/>
    </xf>
    <xf numFmtId="0" fontId="58" fillId="0" borderId="10" xfId="0" applyFont="1" applyBorder="1" applyAlignment="1" applyProtection="1">
      <alignment horizontal="center" vertical="center" wrapText="1" shrinkToFit="1"/>
      <protection locked="0"/>
    </xf>
    <xf numFmtId="0" fontId="59" fillId="0" borderId="0" xfId="0" applyFont="1" applyAlignment="1">
      <alignment horizontal="center" vertical="center" wrapText="1" shrinkToFit="1"/>
    </xf>
    <xf numFmtId="0" fontId="79" fillId="0" borderId="10" xfId="0" applyFont="1" applyBorder="1" applyAlignment="1" applyProtection="1">
      <alignment horizontal="center" vertical="center" wrapText="1" shrinkToFit="1"/>
      <protection locked="0"/>
    </xf>
    <xf numFmtId="0" fontId="54" fillId="0" borderId="0" xfId="0" applyFont="1" applyAlignment="1">
      <alignment horizontal="left" vertical="center" wrapText="1"/>
    </xf>
    <xf numFmtId="0" fontId="54" fillId="0" borderId="0" xfId="0" applyFont="1" applyAlignment="1">
      <alignment horizontal="left" vertical="center"/>
    </xf>
    <xf numFmtId="179" fontId="69" fillId="0" borderId="10" xfId="0" applyNumberFormat="1" applyFont="1" applyBorder="1" applyAlignment="1" applyProtection="1">
      <alignment horizontal="center" vertical="center" wrapText="1" shrinkToFit="1"/>
      <protection locked="0"/>
    </xf>
    <xf numFmtId="0" fontId="54" fillId="0" borderId="0" xfId="0" applyFont="1" applyAlignment="1">
      <alignment horizontal="center" vertical="center" wrapText="1"/>
    </xf>
    <xf numFmtId="0" fontId="58" fillId="0" borderId="0" xfId="0" applyFont="1" applyAlignment="1">
      <alignment horizontal="center" vertical="center" wrapText="1" shrinkToFit="1"/>
    </xf>
    <xf numFmtId="0" fontId="58" fillId="0" borderId="0" xfId="0" applyFont="1" applyAlignment="1">
      <alignment horizontal="center" vertical="center"/>
    </xf>
    <xf numFmtId="0" fontId="65" fillId="0" borderId="10" xfId="0" applyFont="1" applyBorder="1" applyAlignment="1" applyProtection="1">
      <alignment horizontal="center" vertical="center" wrapText="1" shrinkToFit="1"/>
      <protection locked="0"/>
    </xf>
    <xf numFmtId="0" fontId="66" fillId="0" borderId="10" xfId="0" applyFont="1" applyBorder="1" applyAlignment="1" applyProtection="1">
      <alignment horizontal="center" vertical="center" wrapText="1" shrinkToFit="1"/>
      <protection locked="0"/>
    </xf>
    <xf numFmtId="0" fontId="62" fillId="0" borderId="0" xfId="0" applyFont="1" applyBorder="1" applyAlignment="1" applyProtection="1">
      <alignment horizontal="center" vertical="center" wrapText="1" shrinkToFit="1"/>
      <protection locked="0"/>
    </xf>
    <xf numFmtId="0" fontId="58" fillId="0" borderId="10" xfId="0" applyFont="1" applyBorder="1" applyAlignment="1" applyProtection="1">
      <alignment horizontal="left" vertical="center" wrapText="1" shrinkToFit="1"/>
      <protection locked="0"/>
    </xf>
    <xf numFmtId="0" fontId="24" fillId="3" borderId="0" xfId="0" applyFont="1" applyFill="1" applyAlignment="1">
      <alignment horizontal="left" vertical="top" wrapText="1"/>
    </xf>
    <xf numFmtId="0" fontId="92" fillId="0" borderId="10" xfId="0" applyFont="1" applyBorder="1" applyAlignment="1" applyProtection="1">
      <alignment horizontal="center" vertical="center" wrapText="1" shrinkToFit="1"/>
      <protection locked="0"/>
    </xf>
    <xf numFmtId="0" fontId="93" fillId="0" borderId="10" xfId="0" applyFont="1" applyBorder="1" applyAlignment="1" applyProtection="1">
      <alignment horizontal="center" vertical="center" wrapText="1" shrinkToFit="1"/>
      <protection locked="0"/>
    </xf>
  </cellXfs>
  <cellStyles count="3">
    <cellStyle name="常规" xfId="0" builtinId="0"/>
    <cellStyle name="千位分隔[0]" xfId="2" builtinId="6"/>
    <cellStyle name="超链接" xfId="1" builtinId="8"/>
  </cellStyles>
  <dxfs count="39">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
      <fill>
        <patternFill patternType="solid">
          <bgColor theme="8" tint="0.79995117038483843"/>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39752</xdr:colOff>
      <xdr:row>0</xdr:row>
      <xdr:rowOff>70162</xdr:rowOff>
    </xdr:from>
    <xdr:to>
      <xdr:col>23</xdr:col>
      <xdr:colOff>40448</xdr:colOff>
      <xdr:row>4</xdr:row>
      <xdr:rowOff>4070</xdr:rowOff>
    </xdr:to>
    <xdr:pic>
      <xdr:nvPicPr>
        <xdr:cNvPr id="1262" name="図 1">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8502" y="70162"/>
          <a:ext cx="953196" cy="617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53414</xdr:colOff>
      <xdr:row>0</xdr:row>
      <xdr:rowOff>76052</xdr:rowOff>
    </xdr:from>
    <xdr:to>
      <xdr:col>23</xdr:col>
      <xdr:colOff>41343</xdr:colOff>
      <xdr:row>4</xdr:row>
      <xdr:rowOff>53412</xdr:rowOff>
    </xdr:to>
    <xdr:pic>
      <xdr:nvPicPr>
        <xdr:cNvPr id="2422" name="図 1">
          <a:extLst>
            <a:ext uri="{FF2B5EF4-FFF2-40B4-BE49-F238E27FC236}">
              <a16:creationId xmlns:a16="http://schemas.microsoft.com/office/drawing/2014/main" id="{00000000-0008-0000-0100-000076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7386" y="76052"/>
          <a:ext cx="949331" cy="665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13673</xdr:colOff>
      <xdr:row>0</xdr:row>
      <xdr:rowOff>70508</xdr:rowOff>
    </xdr:from>
    <xdr:to>
      <xdr:col>22</xdr:col>
      <xdr:colOff>143774</xdr:colOff>
      <xdr:row>4</xdr:row>
      <xdr:rowOff>13932</xdr:rowOff>
    </xdr:to>
    <xdr:pic>
      <xdr:nvPicPr>
        <xdr:cNvPr id="3343" name="図 1">
          <a:extLst>
            <a:ext uri="{FF2B5EF4-FFF2-40B4-BE49-F238E27FC236}">
              <a16:creationId xmlns:a16="http://schemas.microsoft.com/office/drawing/2014/main" id="{00000000-0008-0000-0200-00000F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3343" y="70508"/>
          <a:ext cx="938827" cy="65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50283</xdr:colOff>
      <xdr:row>0</xdr:row>
      <xdr:rowOff>36513</xdr:rowOff>
    </xdr:from>
    <xdr:to>
      <xdr:col>22</xdr:col>
      <xdr:colOff>24685</xdr:colOff>
      <xdr:row>3</xdr:row>
      <xdr:rowOff>150814</xdr:rowOff>
    </xdr:to>
    <xdr:pic>
      <xdr:nvPicPr>
        <xdr:cNvPr id="4355" name="図 1">
          <a:extLst>
            <a:ext uri="{FF2B5EF4-FFF2-40B4-BE49-F238E27FC236}">
              <a16:creationId xmlns:a16="http://schemas.microsoft.com/office/drawing/2014/main" id="{00000000-0008-0000-0300-000003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283" y="36513"/>
          <a:ext cx="926902" cy="650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2"/>
  <sheetViews>
    <sheetView showGridLines="0" showZeros="0" tabSelected="1" view="pageBreakPreview" topLeftCell="A2" zoomScale="156" zoomScaleNormal="50" zoomScaleSheetLayoutView="156" workbookViewId="0">
      <selection activeCell="K35" sqref="K35:AN36"/>
    </sheetView>
  </sheetViews>
  <sheetFormatPr defaultColWidth="7.36328125" defaultRowHeight="13"/>
  <cols>
    <col min="1" max="41" width="2.26953125" customWidth="1"/>
    <col min="42" max="42" width="8" hidden="1" customWidth="1"/>
    <col min="43" max="50" width="2.26953125" customWidth="1"/>
    <col min="52" max="52" width="9" customWidth="1"/>
    <col min="54" max="54" width="9" customWidth="1"/>
    <col min="55" max="55" width="41.7265625" hidden="1" customWidth="1"/>
    <col min="56" max="59" width="9" hidden="1" customWidth="1"/>
    <col min="60" max="60" width="9" customWidth="1"/>
  </cols>
  <sheetData>
    <row r="1" spans="1:60" ht="13.5" customHeight="1">
      <c r="AP1" s="63"/>
      <c r="BC1" s="63" t="s">
        <v>0</v>
      </c>
      <c r="BD1" s="63" t="s">
        <v>1</v>
      </c>
      <c r="BE1">
        <v>4</v>
      </c>
      <c r="BF1">
        <v>7</v>
      </c>
      <c r="BG1">
        <v>10</v>
      </c>
    </row>
    <row r="2" spans="1:60" ht="13.5" customHeight="1">
      <c r="AP2" s="63"/>
      <c r="BC2" s="63" t="s">
        <v>2</v>
      </c>
      <c r="BD2">
        <v>11</v>
      </c>
      <c r="BE2">
        <v>670000</v>
      </c>
      <c r="BF2">
        <v>670000</v>
      </c>
      <c r="BG2">
        <v>670000</v>
      </c>
    </row>
    <row r="3" spans="1:60" ht="13.5" customHeight="1">
      <c r="B3" s="193" t="str">
        <f>IF(AND(学生氏名中&lt;&gt;"",AZ10=""),"表格中所有信息   要认真精准填写","")</f>
        <v/>
      </c>
      <c r="C3" s="193"/>
      <c r="D3" s="193"/>
      <c r="E3" s="193"/>
      <c r="F3" s="193"/>
      <c r="G3" s="193"/>
      <c r="H3" s="193"/>
      <c r="I3" s="193"/>
      <c r="BC3" s="63" t="s">
        <v>3</v>
      </c>
      <c r="BD3">
        <v>10</v>
      </c>
      <c r="BE3">
        <v>570000</v>
      </c>
      <c r="BF3">
        <v>570000</v>
      </c>
      <c r="BG3">
        <v>570000</v>
      </c>
    </row>
    <row r="4" spans="1:60" ht="13.5" customHeight="1">
      <c r="B4" s="193"/>
      <c r="C4" s="193"/>
      <c r="D4" s="193"/>
      <c r="E4" s="193"/>
      <c r="F4" s="193"/>
      <c r="G4" s="193"/>
      <c r="H4" s="193"/>
      <c r="I4" s="193"/>
      <c r="AH4" s="59"/>
      <c r="AI4" s="59"/>
      <c r="AJ4" s="59"/>
      <c r="AK4" s="59"/>
      <c r="AL4" s="59"/>
      <c r="AM4" s="59"/>
      <c r="AN4" s="59"/>
      <c r="BC4" s="63" t="s">
        <v>4</v>
      </c>
      <c r="BD4">
        <v>21</v>
      </c>
      <c r="BE4">
        <v>100000</v>
      </c>
      <c r="BF4">
        <v>100000</v>
      </c>
      <c r="BG4">
        <v>100000</v>
      </c>
    </row>
    <row r="5" spans="1:60" ht="13.5" customHeight="1">
      <c r="B5" s="193"/>
      <c r="C5" s="193"/>
      <c r="D5" s="193"/>
      <c r="E5" s="193"/>
      <c r="F5" s="193"/>
      <c r="G5" s="193"/>
      <c r="H5" s="193"/>
      <c r="I5" s="193"/>
      <c r="AH5" s="175" t="str">
        <f>IF(AND(学生氏名中&lt;&gt;"",AZ10=" "),"请参考照片要求 提交正装照片。 不可与护照及 其他证书照片相同。 照片背后标注学生 姓名和出生年月日","")</f>
        <v/>
      </c>
      <c r="AI5" s="175"/>
      <c r="AJ5" s="175"/>
      <c r="AK5" s="175"/>
      <c r="AL5" s="175"/>
      <c r="AM5" s="175"/>
      <c r="AN5" s="175"/>
      <c r="BC5" s="63" t="s">
        <v>5</v>
      </c>
      <c r="BD5">
        <v>20</v>
      </c>
      <c r="BE5">
        <v>0</v>
      </c>
      <c r="BF5">
        <v>0</v>
      </c>
      <c r="BG5">
        <v>0</v>
      </c>
    </row>
    <row r="6" spans="1:60" ht="13.5" customHeight="1">
      <c r="B6" s="193"/>
      <c r="C6" s="193"/>
      <c r="D6" s="193"/>
      <c r="E6" s="193"/>
      <c r="F6" s="193"/>
      <c r="G6" s="193"/>
      <c r="H6" s="193"/>
      <c r="I6" s="193"/>
      <c r="K6" s="176" t="s">
        <v>6</v>
      </c>
      <c r="L6" s="176"/>
      <c r="M6" s="176"/>
      <c r="N6" s="176"/>
      <c r="O6" s="176"/>
      <c r="P6" s="176"/>
      <c r="Q6" s="176"/>
      <c r="R6" s="176"/>
      <c r="S6" s="176"/>
      <c r="T6" s="176"/>
      <c r="U6" s="176"/>
      <c r="V6" s="176"/>
      <c r="W6" s="176"/>
      <c r="X6" s="176"/>
      <c r="Y6" s="176"/>
      <c r="Z6" s="176"/>
      <c r="AA6" s="176"/>
      <c r="AB6" s="176"/>
      <c r="AC6" s="176"/>
      <c r="AD6" s="176"/>
      <c r="AG6" s="59"/>
      <c r="AH6" s="175"/>
      <c r="AI6" s="175"/>
      <c r="AJ6" s="175"/>
      <c r="AK6" s="175"/>
      <c r="AL6" s="175"/>
      <c r="AM6" s="175"/>
      <c r="AN6" s="175"/>
      <c r="BC6" s="63" t="s">
        <v>7</v>
      </c>
      <c r="BD6">
        <v>19</v>
      </c>
      <c r="BE6">
        <v>100000</v>
      </c>
      <c r="BF6">
        <v>100000</v>
      </c>
      <c r="BG6">
        <v>100000</v>
      </c>
    </row>
    <row r="7" spans="1:60" ht="13.5" customHeight="1">
      <c r="B7" s="193"/>
      <c r="C7" s="193"/>
      <c r="D7" s="193"/>
      <c r="E7" s="193"/>
      <c r="F7" s="193"/>
      <c r="G7" s="193"/>
      <c r="H7" s="193"/>
      <c r="I7" s="193"/>
      <c r="K7" s="176"/>
      <c r="L7" s="176"/>
      <c r="M7" s="176"/>
      <c r="N7" s="176"/>
      <c r="O7" s="176"/>
      <c r="P7" s="176"/>
      <c r="Q7" s="176"/>
      <c r="R7" s="176"/>
      <c r="S7" s="176"/>
      <c r="T7" s="176"/>
      <c r="U7" s="176"/>
      <c r="V7" s="176"/>
      <c r="W7" s="176"/>
      <c r="X7" s="176"/>
      <c r="Y7" s="176"/>
      <c r="Z7" s="176"/>
      <c r="AA7" s="176"/>
      <c r="AB7" s="176"/>
      <c r="AC7" s="176"/>
      <c r="AD7" s="176"/>
      <c r="AG7" s="59"/>
      <c r="AH7" s="175"/>
      <c r="AI7" s="175"/>
      <c r="AJ7" s="175"/>
      <c r="AK7" s="175"/>
      <c r="AL7" s="175"/>
      <c r="AM7" s="175"/>
      <c r="AN7" s="175"/>
      <c r="BC7" s="63" t="s">
        <v>8</v>
      </c>
      <c r="BD7">
        <v>18</v>
      </c>
    </row>
    <row r="8" spans="1:60" ht="13.5" customHeight="1">
      <c r="B8" s="193"/>
      <c r="C8" s="193"/>
      <c r="D8" s="193"/>
      <c r="E8" s="193"/>
      <c r="F8" s="193"/>
      <c r="G8" s="193"/>
      <c r="H8" s="193"/>
      <c r="I8" s="193"/>
      <c r="K8" s="192" t="s">
        <v>9</v>
      </c>
      <c r="L8" s="192"/>
      <c r="M8" s="192"/>
      <c r="N8" s="192"/>
      <c r="O8" s="192"/>
      <c r="P8" s="192"/>
      <c r="Q8" s="192"/>
      <c r="R8" s="192"/>
      <c r="S8" s="192"/>
      <c r="T8" s="192"/>
      <c r="U8" s="192"/>
      <c r="V8" s="192"/>
      <c r="W8" s="192"/>
      <c r="X8" s="192"/>
      <c r="Y8" s="192"/>
      <c r="Z8" s="192"/>
      <c r="AA8" s="192"/>
      <c r="AB8" s="192"/>
      <c r="AC8" s="192"/>
      <c r="AD8" s="192"/>
      <c r="AG8" s="59"/>
      <c r="AH8" s="175"/>
      <c r="AI8" s="175"/>
      <c r="AJ8" s="175"/>
      <c r="AK8" s="175"/>
      <c r="AL8" s="175"/>
      <c r="AM8" s="175"/>
      <c r="AN8" s="175"/>
    </row>
    <row r="9" spans="1:60" ht="1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59"/>
      <c r="AH9" s="175"/>
      <c r="AI9" s="175"/>
      <c r="AJ9" s="175"/>
      <c r="AK9" s="175"/>
      <c r="AL9" s="175"/>
      <c r="AM9" s="175"/>
      <c r="AN9" s="175"/>
      <c r="BC9" s="63" t="s">
        <v>10</v>
      </c>
      <c r="BE9" s="17"/>
      <c r="BF9" s="17"/>
      <c r="BG9" s="17"/>
    </row>
    <row r="10" spans="1:60" ht="13.5" customHeight="1">
      <c r="A10" s="194" t="s">
        <v>11</v>
      </c>
      <c r="B10" s="194"/>
      <c r="C10" s="32" t="s">
        <v>12</v>
      </c>
      <c r="D10" s="32"/>
      <c r="E10" s="2"/>
      <c r="F10" s="2"/>
      <c r="G10" s="2"/>
      <c r="H10" s="2"/>
      <c r="I10" s="2"/>
      <c r="J10" s="177"/>
      <c r="K10" s="173"/>
      <c r="L10" s="173"/>
      <c r="M10" s="173"/>
      <c r="N10" s="173"/>
      <c r="O10" s="173"/>
      <c r="P10" s="173"/>
      <c r="Q10" s="173"/>
      <c r="R10" s="2"/>
      <c r="S10" s="32" t="s">
        <v>13</v>
      </c>
      <c r="T10" s="32"/>
      <c r="U10" s="2"/>
      <c r="V10" s="2"/>
      <c r="W10" s="2"/>
      <c r="X10" s="17"/>
      <c r="Y10" s="17"/>
      <c r="Z10" s="173"/>
      <c r="AA10" s="173"/>
      <c r="AB10" s="173"/>
      <c r="AC10" s="173"/>
      <c r="AD10" s="173"/>
      <c r="AE10" s="173"/>
      <c r="AF10" s="173"/>
      <c r="AG10" s="173"/>
      <c r="AH10" s="2"/>
      <c r="AI10" s="186" t="s">
        <v>14</v>
      </c>
      <c r="AJ10" s="187"/>
      <c r="AK10" s="187"/>
      <c r="AL10" s="187"/>
      <c r="AM10" s="187"/>
      <c r="AN10" s="188"/>
      <c r="AQ10" s="64"/>
      <c r="AR10" s="25" t="s">
        <v>15</v>
      </c>
      <c r="AS10" s="25"/>
      <c r="AT10" s="25"/>
      <c r="AU10" s="25"/>
      <c r="AV10" s="25"/>
      <c r="AW10" s="25"/>
      <c r="AX10" s="25"/>
      <c r="AY10" s="25"/>
      <c r="AZ10" s="65"/>
      <c r="BC10" s="17"/>
      <c r="BD10" s="17"/>
      <c r="BE10" s="17"/>
      <c r="BF10" s="17"/>
      <c r="BG10" s="17"/>
      <c r="BH10" s="17"/>
    </row>
    <row r="11" spans="1:60" s="17" customFormat="1" ht="13.5" customHeight="1">
      <c r="C11" s="33" t="s">
        <v>16</v>
      </c>
      <c r="D11" s="19"/>
      <c r="E11" s="38"/>
      <c r="F11" s="38"/>
      <c r="G11" s="2"/>
      <c r="H11" s="2"/>
      <c r="I11" s="2"/>
      <c r="J11" s="174"/>
      <c r="K11" s="174"/>
      <c r="L11" s="174"/>
      <c r="M11" s="174"/>
      <c r="N11" s="174"/>
      <c r="O11" s="174"/>
      <c r="P11" s="174"/>
      <c r="Q11" s="174"/>
      <c r="S11" s="33" t="s">
        <v>17</v>
      </c>
      <c r="T11" s="19"/>
      <c r="U11" s="38"/>
      <c r="V11" s="38"/>
      <c r="W11" s="2"/>
      <c r="Z11" s="174"/>
      <c r="AA11" s="174"/>
      <c r="AB11" s="174"/>
      <c r="AC11" s="174"/>
      <c r="AD11" s="174"/>
      <c r="AE11" s="174"/>
      <c r="AF11" s="174"/>
      <c r="AG11" s="174"/>
      <c r="AI11" s="189"/>
      <c r="AJ11" s="190"/>
      <c r="AK11" s="190"/>
      <c r="AL11" s="190"/>
      <c r="AM11" s="190"/>
      <c r="AN11" s="191"/>
      <c r="AQ11" s="64"/>
      <c r="AR11" s="25" t="s">
        <v>18</v>
      </c>
      <c r="AS11" s="25"/>
      <c r="AT11" s="25"/>
      <c r="AU11" s="25"/>
      <c r="AV11" s="25"/>
      <c r="AW11" s="25"/>
      <c r="AX11" s="25"/>
      <c r="AY11" s="25"/>
      <c r="AZ11" s="25"/>
    </row>
    <row r="12" spans="1:60" s="17" customFormat="1" ht="13.5" customHeight="1">
      <c r="C12" s="19"/>
      <c r="D12" s="19"/>
      <c r="E12" s="2"/>
      <c r="F12" s="2"/>
      <c r="G12" s="2"/>
      <c r="H12" s="2"/>
      <c r="I12" s="2"/>
      <c r="J12" s="2"/>
      <c r="K12" s="2"/>
      <c r="L12" s="2"/>
      <c r="M12" s="2"/>
      <c r="N12" s="2"/>
      <c r="O12" s="2"/>
      <c r="P12" s="2"/>
      <c r="AI12" s="189"/>
      <c r="AJ12" s="190"/>
      <c r="AK12" s="190"/>
      <c r="AL12" s="190"/>
      <c r="AM12" s="190"/>
      <c r="AN12" s="191"/>
    </row>
    <row r="13" spans="1:60" s="17" customFormat="1" ht="13.5" customHeight="1">
      <c r="A13" s="194" t="s">
        <v>19</v>
      </c>
      <c r="B13" s="194"/>
      <c r="C13" s="2" t="s">
        <v>219</v>
      </c>
      <c r="D13" s="2"/>
      <c r="E13" s="2"/>
      <c r="F13"/>
      <c r="G13" s="2"/>
      <c r="H13" s="2"/>
      <c r="I13" s="2"/>
      <c r="J13" s="40" t="s">
        <v>29</v>
      </c>
      <c r="K13" s="210" t="s">
        <v>222</v>
      </c>
      <c r="L13" s="210"/>
      <c r="M13" s="74"/>
      <c r="N13" s="40" t="s">
        <v>221</v>
      </c>
      <c r="O13" s="210" t="s">
        <v>223</v>
      </c>
      <c r="P13" s="210"/>
      <c r="Q13" s="74"/>
      <c r="S13" s="112" t="s">
        <v>284</v>
      </c>
      <c r="T13" s="32"/>
      <c r="U13" s="2"/>
      <c r="V13" s="2"/>
      <c r="W13" s="2"/>
      <c r="Z13" s="173"/>
      <c r="AA13" s="173"/>
      <c r="AB13" s="173"/>
      <c r="AC13" s="173"/>
      <c r="AD13" s="173"/>
      <c r="AE13" s="173"/>
      <c r="AF13" s="173"/>
      <c r="AG13" s="173"/>
      <c r="AI13" s="189" t="s">
        <v>20</v>
      </c>
      <c r="AJ13" s="190"/>
      <c r="AK13" s="190"/>
      <c r="AL13" s="190"/>
      <c r="AM13" s="190"/>
      <c r="AN13" s="191"/>
      <c r="BC13"/>
      <c r="BD13"/>
      <c r="BE13"/>
      <c r="BF13"/>
      <c r="BG13"/>
    </row>
    <row r="14" spans="1:60" s="17" customFormat="1" ht="13" customHeight="1">
      <c r="C14" s="34" t="s">
        <v>220</v>
      </c>
      <c r="J14" s="74"/>
      <c r="K14" s="211" t="s">
        <v>224</v>
      </c>
      <c r="L14" s="211"/>
      <c r="M14" s="74"/>
      <c r="N14" s="74"/>
      <c r="O14" s="212" t="s">
        <v>225</v>
      </c>
      <c r="P14" s="212"/>
      <c r="Q14" s="74"/>
      <c r="S14" s="33" t="s">
        <v>285</v>
      </c>
      <c r="T14" s="19"/>
      <c r="U14" s="38"/>
      <c r="V14" s="38"/>
      <c r="W14" s="2"/>
      <c r="Z14" s="174"/>
      <c r="AA14" s="174"/>
      <c r="AB14" s="174"/>
      <c r="AC14" s="174"/>
      <c r="AD14" s="174"/>
      <c r="AE14" s="174"/>
      <c r="AF14" s="174"/>
      <c r="AG14" s="174"/>
      <c r="AI14" s="60"/>
      <c r="AJ14" s="61"/>
      <c r="AK14" s="61"/>
      <c r="AL14" s="61"/>
      <c r="AM14" s="61"/>
      <c r="AN14" s="62"/>
      <c r="BC14"/>
      <c r="BD14"/>
      <c r="BE14"/>
      <c r="BF14"/>
      <c r="BG14"/>
      <c r="BH14"/>
    </row>
    <row r="15" spans="1:60" ht="13.5" customHeight="1">
      <c r="AF15" s="2"/>
      <c r="AG15" s="2"/>
      <c r="AI15" s="180" t="s">
        <v>21</v>
      </c>
      <c r="AJ15" s="181"/>
      <c r="AK15" s="181"/>
      <c r="AL15" s="181"/>
      <c r="AM15" s="181"/>
      <c r="AN15" s="182"/>
      <c r="BC15" s="17"/>
      <c r="BD15" s="17"/>
      <c r="BE15" s="17"/>
      <c r="BF15" s="17"/>
      <c r="BG15" s="17"/>
    </row>
    <row r="16" spans="1:60" ht="13.5" customHeight="1">
      <c r="A16" s="194" t="s">
        <v>22</v>
      </c>
      <c r="B16" s="194"/>
      <c r="C16" s="2" t="s">
        <v>23</v>
      </c>
      <c r="D16" s="2"/>
      <c r="E16" s="2"/>
      <c r="F16" s="2"/>
      <c r="G16" s="2"/>
      <c r="H16" s="173"/>
      <c r="I16" s="173"/>
      <c r="J16" s="173"/>
      <c r="K16" s="2" t="s">
        <v>24</v>
      </c>
      <c r="L16" s="2"/>
      <c r="M16" s="173"/>
      <c r="N16" s="173"/>
      <c r="O16" s="2" t="s">
        <v>25</v>
      </c>
      <c r="P16" s="2"/>
      <c r="Q16" s="173"/>
      <c r="R16" s="173"/>
      <c r="S16" s="2" t="s">
        <v>26</v>
      </c>
      <c r="T16" s="2"/>
      <c r="V16" s="194" t="s">
        <v>27</v>
      </c>
      <c r="W16" s="194"/>
      <c r="X16" s="2" t="s">
        <v>28</v>
      </c>
      <c r="Y16" s="2"/>
      <c r="Z16" s="2"/>
      <c r="AA16" s="40" t="s">
        <v>221</v>
      </c>
      <c r="AB16" s="2" t="s">
        <v>30</v>
      </c>
      <c r="AC16" s="2"/>
      <c r="AD16" s="2" t="s">
        <v>31</v>
      </c>
      <c r="AE16" s="40" t="s">
        <v>29</v>
      </c>
      <c r="AF16" s="2" t="s">
        <v>33</v>
      </c>
      <c r="AG16" s="2"/>
      <c r="AI16" s="180"/>
      <c r="AJ16" s="181"/>
      <c r="AK16" s="181"/>
      <c r="AL16" s="181"/>
      <c r="AM16" s="181"/>
      <c r="AN16" s="182"/>
      <c r="BH16" s="17"/>
    </row>
    <row r="17" spans="1:60" s="17" customFormat="1" ht="13.5" customHeight="1">
      <c r="C17" s="33" t="s">
        <v>34</v>
      </c>
      <c r="D17" s="19"/>
      <c r="E17" s="19"/>
      <c r="G17" s="2"/>
      <c r="H17" s="173"/>
      <c r="I17" s="173"/>
      <c r="J17" s="173"/>
      <c r="K17" s="34" t="s">
        <v>35</v>
      </c>
      <c r="M17" s="174"/>
      <c r="N17" s="174"/>
      <c r="O17" s="34" t="s">
        <v>36</v>
      </c>
      <c r="Q17" s="174"/>
      <c r="R17" s="174"/>
      <c r="S17" s="34" t="s">
        <v>37</v>
      </c>
      <c r="X17" s="33" t="s">
        <v>38</v>
      </c>
      <c r="Y17" s="19"/>
      <c r="Z17" s="19"/>
      <c r="AB17" s="34" t="s">
        <v>39</v>
      </c>
      <c r="AF17" s="34" t="s">
        <v>40</v>
      </c>
      <c r="AI17" s="183"/>
      <c r="AJ17" s="184"/>
      <c r="AK17" s="184"/>
      <c r="AL17" s="184"/>
      <c r="AM17" s="184"/>
      <c r="AN17" s="185"/>
      <c r="BC17"/>
      <c r="BD17"/>
      <c r="BE17"/>
      <c r="BF17"/>
      <c r="BG17"/>
      <c r="BH17"/>
    </row>
    <row r="18" spans="1:60" ht="17.25" customHeight="1">
      <c r="A18" s="2"/>
      <c r="B18" s="2"/>
      <c r="C18" s="2"/>
      <c r="D18" s="2"/>
      <c r="E18" s="2"/>
      <c r="F18" s="2"/>
      <c r="G18" s="2"/>
      <c r="H18" s="39"/>
      <c r="I18" s="39"/>
      <c r="J18" s="39"/>
      <c r="K18" s="2"/>
      <c r="L18" s="2"/>
      <c r="M18" s="2"/>
      <c r="N18" s="2"/>
      <c r="O18" s="2"/>
      <c r="P18" s="2"/>
      <c r="Q18" s="2"/>
      <c r="R18" s="2"/>
      <c r="S18" s="2"/>
      <c r="T18" s="2"/>
      <c r="U18" s="2"/>
      <c r="V18" s="2"/>
      <c r="W18" s="2"/>
      <c r="X18" s="2"/>
      <c r="Y18" s="2"/>
      <c r="Z18" s="2"/>
      <c r="AA18" s="2"/>
      <c r="AB18" s="2"/>
      <c r="AC18" s="2"/>
      <c r="AD18" s="2"/>
      <c r="AE18" s="2"/>
      <c r="AF18" s="2"/>
      <c r="AG18" s="2"/>
      <c r="BC18" s="17"/>
      <c r="BD18" s="17"/>
      <c r="BE18" s="17"/>
      <c r="BF18" s="17"/>
      <c r="BG18" s="17"/>
    </row>
    <row r="19" spans="1:60" ht="13.5" customHeight="1">
      <c r="A19" s="194" t="s">
        <v>41</v>
      </c>
      <c r="B19" s="194"/>
      <c r="C19" s="2" t="s">
        <v>42</v>
      </c>
      <c r="D19" s="2"/>
      <c r="E19" s="2"/>
      <c r="F19" s="2"/>
      <c r="G19" s="173" t="s">
        <v>216</v>
      </c>
      <c r="H19" s="173"/>
      <c r="I19" s="173"/>
      <c r="J19" s="173"/>
      <c r="K19" s="173"/>
      <c r="L19" s="2"/>
      <c r="M19" s="54" t="s">
        <v>43</v>
      </c>
      <c r="N19" s="2"/>
      <c r="O19" s="2" t="s">
        <v>44</v>
      </c>
      <c r="P19" s="2"/>
      <c r="Q19" s="2"/>
      <c r="R19" s="2"/>
      <c r="S19" s="173"/>
      <c r="T19" s="173"/>
      <c r="U19" s="173"/>
      <c r="V19" s="173"/>
      <c r="W19" s="173"/>
      <c r="X19" s="173"/>
      <c r="Y19" s="173"/>
      <c r="Z19" s="2"/>
      <c r="AA19" s="54" t="s">
        <v>45</v>
      </c>
      <c r="AB19" s="2"/>
      <c r="AC19" s="2" t="s">
        <v>46</v>
      </c>
      <c r="AD19" s="2"/>
      <c r="AE19" s="2"/>
      <c r="AF19" s="2"/>
      <c r="AG19" s="178"/>
      <c r="AH19" s="178"/>
      <c r="AI19" s="178"/>
      <c r="AJ19" s="178"/>
      <c r="AK19" s="178"/>
      <c r="AL19" s="178"/>
      <c r="AM19" s="178"/>
      <c r="AN19" s="178"/>
      <c r="BH19" s="17"/>
    </row>
    <row r="20" spans="1:60" s="17" customFormat="1" ht="13.5" customHeight="1">
      <c r="C20" s="34" t="s">
        <v>47</v>
      </c>
      <c r="G20" s="174"/>
      <c r="H20" s="174"/>
      <c r="I20" s="174"/>
      <c r="J20" s="174"/>
      <c r="K20" s="174"/>
      <c r="L20" s="2"/>
      <c r="O20" s="34" t="s">
        <v>48</v>
      </c>
      <c r="S20" s="174"/>
      <c r="T20" s="174"/>
      <c r="U20" s="174"/>
      <c r="V20" s="174"/>
      <c r="W20" s="174"/>
      <c r="X20" s="174"/>
      <c r="Y20" s="174"/>
      <c r="Z20" s="2"/>
      <c r="AC20" s="34" t="s">
        <v>49</v>
      </c>
      <c r="AG20" s="179"/>
      <c r="AH20" s="179"/>
      <c r="AI20" s="179"/>
      <c r="AJ20" s="179"/>
      <c r="AK20" s="179"/>
      <c r="AL20" s="179"/>
      <c r="AM20" s="179"/>
      <c r="AN20" s="179"/>
      <c r="BC20"/>
      <c r="BD20"/>
      <c r="BE20"/>
      <c r="BF20"/>
      <c r="BG20"/>
      <c r="BH20"/>
    </row>
    <row r="21" spans="1:60" ht="1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60" ht="17.25" customHeight="1">
      <c r="A22" s="194" t="s">
        <v>50</v>
      </c>
      <c r="B22" s="194"/>
      <c r="C22" s="2" t="s">
        <v>51</v>
      </c>
      <c r="I22" s="56" t="s">
        <v>52</v>
      </c>
      <c r="J22" s="2" t="s">
        <v>53</v>
      </c>
      <c r="M22" s="173"/>
      <c r="N22" s="173"/>
      <c r="O22" s="173"/>
      <c r="P22" s="173"/>
      <c r="Q22" s="173"/>
      <c r="R22" s="173"/>
      <c r="S22" s="173"/>
      <c r="T22" s="173"/>
      <c r="V22" s="56" t="s">
        <v>54</v>
      </c>
      <c r="W22" s="2" t="s">
        <v>55</v>
      </c>
      <c r="AB22" s="173"/>
      <c r="AC22" s="173"/>
      <c r="AD22" s="173"/>
      <c r="AE22" s="2" t="s">
        <v>24</v>
      </c>
      <c r="AF22" s="2"/>
      <c r="AG22" s="173"/>
      <c r="AH22" s="173"/>
      <c r="AI22" s="2" t="s">
        <v>25</v>
      </c>
      <c r="AJ22" s="2"/>
      <c r="AK22" s="173"/>
      <c r="AL22" s="173"/>
      <c r="AM22" s="2" t="s">
        <v>26</v>
      </c>
      <c r="BC22" s="17"/>
      <c r="BD22" s="17"/>
      <c r="BE22" s="17"/>
      <c r="BF22" s="17"/>
      <c r="BG22" s="17"/>
    </row>
    <row r="23" spans="1:60" ht="13.5" customHeight="1">
      <c r="A23" s="54"/>
      <c r="B23" s="54"/>
      <c r="C23" s="34" t="s">
        <v>56</v>
      </c>
      <c r="D23" s="2"/>
      <c r="E23" s="2"/>
      <c r="F23" s="2"/>
      <c r="G23" s="2"/>
      <c r="H23" s="2"/>
      <c r="I23" s="34"/>
      <c r="J23" s="34" t="s">
        <v>57</v>
      </c>
      <c r="M23" s="174"/>
      <c r="N23" s="174"/>
      <c r="O23" s="174"/>
      <c r="P23" s="174"/>
      <c r="Q23" s="174"/>
      <c r="R23" s="174"/>
      <c r="S23" s="174"/>
      <c r="T23" s="174"/>
      <c r="U23" s="58"/>
      <c r="V23" s="45"/>
      <c r="W23" s="34" t="s">
        <v>58</v>
      </c>
      <c r="X23" s="58"/>
      <c r="Y23" s="58"/>
      <c r="Z23" s="58"/>
      <c r="AA23" s="58"/>
      <c r="AB23" s="174"/>
      <c r="AC23" s="174"/>
      <c r="AD23" s="174"/>
      <c r="AE23" s="34" t="s">
        <v>35</v>
      </c>
      <c r="AF23" s="17"/>
      <c r="AG23" s="174"/>
      <c r="AH23" s="174"/>
      <c r="AI23" s="34" t="s">
        <v>36</v>
      </c>
      <c r="AJ23" s="17"/>
      <c r="AK23" s="174"/>
      <c r="AL23" s="174"/>
      <c r="AM23" s="34" t="s">
        <v>37</v>
      </c>
      <c r="AN23" s="58"/>
      <c r="BH23" s="17"/>
    </row>
    <row r="24" spans="1:60" s="17" customFormat="1" ht="13.5" hidden="1" customHeight="1">
      <c r="C24" s="34"/>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BC24"/>
      <c r="BD24"/>
      <c r="BE24"/>
      <c r="BF24"/>
      <c r="BG24"/>
      <c r="BH24"/>
    </row>
    <row r="25" spans="1:60" ht="15" customHeight="1">
      <c r="P25" s="2"/>
      <c r="Q25" s="2"/>
      <c r="R25" s="2"/>
      <c r="S25" s="2"/>
      <c r="T25" s="2"/>
      <c r="U25" s="2"/>
      <c r="V25" s="2"/>
      <c r="W25" s="2"/>
      <c r="X25" s="2"/>
      <c r="Y25" s="2"/>
      <c r="Z25" s="2"/>
      <c r="AA25" s="2"/>
      <c r="AB25" s="2"/>
      <c r="AC25" s="2"/>
      <c r="AD25" s="2"/>
      <c r="AE25" s="2"/>
      <c r="AF25" s="2"/>
      <c r="AG25" s="2"/>
      <c r="AH25" s="2"/>
      <c r="AI25" s="2"/>
      <c r="AJ25" s="2"/>
      <c r="AK25" s="2"/>
      <c r="AL25" s="2"/>
      <c r="AM25" s="2"/>
      <c r="AN25" s="2"/>
      <c r="BC25" s="17"/>
      <c r="BD25" s="17"/>
      <c r="BE25" s="17"/>
      <c r="BF25" s="17"/>
      <c r="BG25" s="17"/>
    </row>
    <row r="26" spans="1:60" ht="13.5" customHeight="1">
      <c r="A26" s="194" t="s">
        <v>59</v>
      </c>
      <c r="B26" s="194"/>
      <c r="C26" s="2" t="s">
        <v>60</v>
      </c>
      <c r="F26" s="2"/>
      <c r="G26" s="2"/>
      <c r="H26" s="2"/>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BH26" s="17"/>
    </row>
    <row r="27" spans="1:60" s="17" customFormat="1" ht="13.5" customHeight="1">
      <c r="C27" s="34" t="s">
        <v>61</v>
      </c>
      <c r="F27" s="38"/>
      <c r="G27" s="2"/>
      <c r="H27" s="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BC27"/>
      <c r="BD27"/>
      <c r="BE27"/>
      <c r="BF27"/>
      <c r="BG27"/>
      <c r="BH27"/>
    </row>
    <row r="28" spans="1:60"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60" ht="13.5" customHeight="1">
      <c r="A29" s="194" t="s">
        <v>62</v>
      </c>
      <c r="B29" s="194"/>
      <c r="C29" s="2" t="s">
        <v>215</v>
      </c>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row>
    <row r="30" spans="1:60" ht="13.5" customHeight="1">
      <c r="A30" s="2"/>
      <c r="B30" s="2"/>
      <c r="C30" s="34" t="s">
        <v>64</v>
      </c>
      <c r="D30" s="17"/>
      <c r="E30" s="17"/>
      <c r="F30" s="17"/>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row>
    <row r="31" spans="1:60" ht="15" customHeight="1">
      <c r="A31" s="2"/>
      <c r="B31" s="2"/>
      <c r="C31" s="55"/>
      <c r="D31" s="55"/>
      <c r="E31" s="55"/>
      <c r="F31" s="55"/>
      <c r="G31" s="55"/>
      <c r="H31" s="55"/>
      <c r="I31" s="209" t="str">
        <f>IF(AND(I26=I29,I26&lt;&gt;0,I29&lt;&gt;0),"因目前填入的现住所与户籍地完全一致，请在现住所处填写「同户籍地」这四个字。","")</f>
        <v/>
      </c>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BC31" s="17"/>
      <c r="BD31" s="17"/>
      <c r="BE31" s="17"/>
      <c r="BF31" s="17"/>
      <c r="BG31" s="17"/>
    </row>
    <row r="32" spans="1:60" ht="13.5" customHeight="1">
      <c r="A32" s="194" t="s">
        <v>65</v>
      </c>
      <c r="B32" s="194"/>
      <c r="C32" s="2" t="s">
        <v>66</v>
      </c>
      <c r="D32" s="2"/>
      <c r="E32" s="2"/>
      <c r="F32" s="2"/>
      <c r="K32" s="2" t="s">
        <v>29</v>
      </c>
      <c r="L32" s="2" t="s">
        <v>67</v>
      </c>
      <c r="M32" s="2"/>
      <c r="N32" s="2"/>
      <c r="O32" s="2"/>
      <c r="P32" s="2"/>
      <c r="Q32" s="2"/>
      <c r="S32" s="40" t="s">
        <v>29</v>
      </c>
      <c r="T32" s="2" t="s">
        <v>68</v>
      </c>
      <c r="U32" s="2"/>
      <c r="V32" s="2"/>
      <c r="W32" s="2"/>
      <c r="X32" s="2"/>
      <c r="Y32" s="2"/>
      <c r="AA32" s="40" t="s">
        <v>29</v>
      </c>
      <c r="AB32" s="2" t="s">
        <v>69</v>
      </c>
      <c r="AC32" s="2"/>
      <c r="AD32" s="2"/>
      <c r="AE32" s="2"/>
      <c r="AF32" s="2"/>
      <c r="AG32" s="2"/>
      <c r="AI32" s="40" t="s">
        <v>29</v>
      </c>
      <c r="AJ32" s="2" t="s">
        <v>70</v>
      </c>
      <c r="AK32" s="2"/>
      <c r="AL32" s="2"/>
      <c r="AP32">
        <f>IF(S32="■",4,IF(AA32="■",7,IF(AI32="■",10,0)))</f>
        <v>0</v>
      </c>
      <c r="BH32" s="17"/>
    </row>
    <row r="33" spans="1:60" s="17" customFormat="1">
      <c r="C33" s="34" t="s">
        <v>71</v>
      </c>
      <c r="L33" s="34" t="s">
        <v>72</v>
      </c>
      <c r="T33" s="34" t="s">
        <v>73</v>
      </c>
      <c r="AB33" s="34" t="s">
        <v>74</v>
      </c>
      <c r="AJ33" s="34" t="s">
        <v>75</v>
      </c>
      <c r="BC33"/>
      <c r="BD33"/>
      <c r="BE33"/>
      <c r="BF33"/>
      <c r="BG33"/>
      <c r="BH33"/>
    </row>
    <row r="34" spans="1:60" ht="15" customHeight="1">
      <c r="BC34" s="17"/>
      <c r="BD34" s="17"/>
      <c r="BE34" s="17"/>
      <c r="BF34" s="17"/>
      <c r="BG34" s="17"/>
    </row>
    <row r="35" spans="1:60" ht="13.5" customHeight="1">
      <c r="A35" s="194" t="s">
        <v>76</v>
      </c>
      <c r="B35" s="194"/>
      <c r="C35" s="2" t="s">
        <v>77</v>
      </c>
      <c r="D35" s="2"/>
      <c r="E35" s="2"/>
      <c r="F35" s="2"/>
      <c r="G35" s="2"/>
      <c r="H35" s="2"/>
      <c r="I35" s="2"/>
      <c r="J35" s="2"/>
      <c r="K35" s="173" t="str">
        <f>IF(AND(K32="□",S32="□",AA32="□",AI32="□"),"",IF(K32="■","進学1.3年課程",IF(S32="■","進学2年課程",IF(AA32="■","進学1.9年課程",IF(AI32="■","進学1.5年課程","")))))</f>
        <v/>
      </c>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P35" t="e">
        <f>VLOOKUP(コース,$BC$2:$BD$7,2,)</f>
        <v>#N/A</v>
      </c>
      <c r="BH35" s="17"/>
    </row>
    <row r="36" spans="1:60" s="17" customFormat="1" ht="13.5" customHeight="1">
      <c r="C36" s="34" t="s">
        <v>78</v>
      </c>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BC36"/>
      <c r="BD36"/>
      <c r="BE36"/>
      <c r="BF36"/>
      <c r="BG36"/>
      <c r="BH36"/>
    </row>
    <row r="37" spans="1:60" ht="15" customHeight="1">
      <c r="BC37" s="17"/>
      <c r="BD37" s="17"/>
      <c r="BE37" s="17"/>
      <c r="BF37" s="17"/>
      <c r="BG37" s="17"/>
    </row>
    <row r="38" spans="1:60" ht="13.5" customHeight="1">
      <c r="A38" s="194" t="s">
        <v>79</v>
      </c>
      <c r="B38" s="194"/>
      <c r="C38" s="2" t="s">
        <v>201</v>
      </c>
      <c r="D38" s="2"/>
      <c r="E38" s="2"/>
      <c r="F38" s="2"/>
      <c r="G38" s="2"/>
      <c r="H38" s="2"/>
      <c r="I38" s="2"/>
      <c r="J38" s="2"/>
      <c r="K38" s="170"/>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BH38" s="17"/>
    </row>
    <row r="39" spans="1:60" s="17" customFormat="1" ht="13.5" customHeight="1">
      <c r="C39" s="34" t="s">
        <v>202</v>
      </c>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BC39"/>
      <c r="BD39"/>
      <c r="BE39"/>
      <c r="BF39"/>
      <c r="BG39"/>
      <c r="BH39"/>
    </row>
    <row r="40" spans="1:60" ht="15" customHeight="1">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60" ht="13.5" customHeight="1">
      <c r="A41" s="194" t="s">
        <v>81</v>
      </c>
      <c r="B41" s="194"/>
      <c r="C41" s="2" t="s">
        <v>82</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60" ht="13.5" customHeight="1">
      <c r="A42" s="2"/>
      <c r="B42" s="2"/>
      <c r="C42" s="34" t="s">
        <v>83</v>
      </c>
      <c r="V42" s="169" t="str">
        <f>IF(AND(COUNTA(J46:Q47,W46:AB47)&lt;&gt;4,COUNTA(J46:Q47,W46:AB47)&lt;&gt;0),"请将下表内的家族成员信息全部填写 （包括已经去世的家人）","")</f>
        <v/>
      </c>
      <c r="W42" s="169"/>
      <c r="X42" s="169"/>
      <c r="Y42" s="169"/>
      <c r="Z42" s="169"/>
      <c r="AA42" s="169"/>
      <c r="AB42" s="169"/>
      <c r="AC42" s="169"/>
      <c r="AD42" s="169"/>
      <c r="AE42" s="169"/>
      <c r="AF42" s="169"/>
      <c r="AG42" s="169"/>
      <c r="AH42" s="169"/>
      <c r="AM42" s="2"/>
      <c r="AN42" s="2"/>
    </row>
    <row r="43" spans="1:60" ht="13.5" customHeight="1">
      <c r="A43" s="2"/>
      <c r="B43" s="2"/>
      <c r="C43" s="2"/>
      <c r="D43" s="2"/>
      <c r="E43" s="2"/>
      <c r="F43" s="2"/>
      <c r="G43" s="2"/>
      <c r="H43" s="2"/>
      <c r="I43" s="2"/>
      <c r="J43" s="2"/>
      <c r="K43" s="2"/>
      <c r="L43" s="2"/>
      <c r="M43" s="2"/>
      <c r="N43" s="2"/>
      <c r="O43" s="2"/>
      <c r="P43" s="2"/>
      <c r="Q43" s="2"/>
      <c r="R43" s="2"/>
      <c r="S43" s="2"/>
      <c r="T43" s="2"/>
      <c r="U43" s="2"/>
      <c r="V43" s="169"/>
      <c r="W43" s="169"/>
      <c r="X43" s="169"/>
      <c r="Y43" s="169"/>
      <c r="Z43" s="169"/>
      <c r="AA43" s="169"/>
      <c r="AB43" s="169"/>
      <c r="AC43" s="169"/>
      <c r="AD43" s="169"/>
      <c r="AE43" s="169"/>
      <c r="AF43" s="169"/>
      <c r="AG43" s="169"/>
      <c r="AH43" s="169"/>
      <c r="AI43" s="2"/>
      <c r="AJ43" s="2"/>
      <c r="AK43" s="2"/>
      <c r="AL43" s="2"/>
      <c r="AM43" s="2"/>
      <c r="AN43" s="2"/>
    </row>
    <row r="44" spans="1:60" ht="13.5" customHeight="1">
      <c r="A44" s="2"/>
      <c r="B44" s="2"/>
      <c r="E44" s="208" t="s">
        <v>84</v>
      </c>
      <c r="F44" s="208"/>
      <c r="G44" s="208"/>
      <c r="H44" s="208"/>
      <c r="I44" s="57"/>
      <c r="J44" s="208" t="s">
        <v>85</v>
      </c>
      <c r="K44" s="208"/>
      <c r="L44" s="208"/>
      <c r="M44" s="208"/>
      <c r="N44" s="208"/>
      <c r="O44" s="208"/>
      <c r="P44" s="208"/>
      <c r="Q44" s="208"/>
      <c r="S44" s="208" t="s">
        <v>28</v>
      </c>
      <c r="T44" s="208"/>
      <c r="U44" s="208"/>
      <c r="V44" s="57"/>
      <c r="W44" s="208" t="s">
        <v>23</v>
      </c>
      <c r="X44" s="208"/>
      <c r="Y44" s="208"/>
      <c r="Z44" s="208"/>
      <c r="AA44" s="208"/>
      <c r="AB44" s="208"/>
      <c r="AC44" s="57"/>
      <c r="AD44" s="208" t="s">
        <v>42</v>
      </c>
      <c r="AE44" s="208"/>
      <c r="AF44" s="208"/>
      <c r="AG44" s="208"/>
      <c r="AI44" s="198" t="s">
        <v>86</v>
      </c>
      <c r="AJ44" s="198"/>
      <c r="AK44" s="198"/>
      <c r="AL44" s="198"/>
      <c r="AM44" s="198"/>
    </row>
    <row r="45" spans="1:60" ht="13.5" customHeight="1">
      <c r="A45" s="2"/>
      <c r="B45" s="2"/>
      <c r="E45" s="206" t="s">
        <v>87</v>
      </c>
      <c r="F45" s="206"/>
      <c r="G45" s="206"/>
      <c r="H45" s="206"/>
      <c r="I45" s="17"/>
      <c r="J45" s="207" t="s">
        <v>88</v>
      </c>
      <c r="K45" s="207"/>
      <c r="L45" s="207"/>
      <c r="M45" s="207"/>
      <c r="N45" s="207"/>
      <c r="O45" s="207"/>
      <c r="P45" s="207"/>
      <c r="Q45" s="207"/>
      <c r="S45" s="207" t="s">
        <v>38</v>
      </c>
      <c r="T45" s="207"/>
      <c r="U45" s="207"/>
      <c r="V45" s="57"/>
      <c r="W45" s="207" t="s">
        <v>34</v>
      </c>
      <c r="X45" s="207"/>
      <c r="Y45" s="207"/>
      <c r="Z45" s="207"/>
      <c r="AA45" s="207"/>
      <c r="AB45" s="207"/>
      <c r="AC45" s="57"/>
      <c r="AD45" s="207" t="s">
        <v>47</v>
      </c>
      <c r="AE45" s="207"/>
      <c r="AF45" s="207"/>
      <c r="AG45" s="207"/>
      <c r="AI45" s="206" t="s">
        <v>89</v>
      </c>
      <c r="AJ45" s="206"/>
      <c r="AK45" s="206"/>
      <c r="AL45" s="206"/>
      <c r="AM45" s="206"/>
    </row>
    <row r="46" spans="1:60" ht="22.5" customHeight="1">
      <c r="A46" s="2"/>
      <c r="B46" s="2"/>
      <c r="C46" s="13" t="s">
        <v>52</v>
      </c>
      <c r="E46" s="196"/>
      <c r="F46" s="196"/>
      <c r="G46" s="196"/>
      <c r="H46" s="196"/>
      <c r="I46" s="57"/>
      <c r="J46" s="196"/>
      <c r="K46" s="196"/>
      <c r="L46" s="196"/>
      <c r="M46" s="196"/>
      <c r="N46" s="196"/>
      <c r="O46" s="196"/>
      <c r="P46" s="196"/>
      <c r="Q46" s="196"/>
      <c r="S46" s="204" t="str">
        <f>IF(E46="","",IF(OR(E46="哥哥",E46="弟弟",E46="继父",E46="伯父",E46="叔父",E46="父亲",E46="舅舅",E46="姨夫"),"男","女"))</f>
        <v/>
      </c>
      <c r="T46" s="204"/>
      <c r="U46" s="204"/>
      <c r="V46" s="57"/>
      <c r="W46" s="205"/>
      <c r="X46" s="205"/>
      <c r="Y46" s="205"/>
      <c r="Z46" s="205"/>
      <c r="AA46" s="205"/>
      <c r="AB46" s="205"/>
      <c r="AC46" s="57"/>
      <c r="AD46" s="204" t="str">
        <f>IF(学生氏名中&lt;&gt;"","中国","")</f>
        <v/>
      </c>
      <c r="AE46" s="204"/>
      <c r="AF46" s="204"/>
      <c r="AG46" s="204"/>
      <c r="AI46" s="196"/>
      <c r="AJ46" s="196"/>
      <c r="AK46" s="196"/>
      <c r="AL46" s="196"/>
      <c r="AM46" s="196"/>
      <c r="AN46" s="2"/>
    </row>
    <row r="47" spans="1:60" ht="22.5" customHeight="1">
      <c r="A47" s="2"/>
      <c r="B47" s="2"/>
      <c r="C47" s="13" t="s">
        <v>54</v>
      </c>
      <c r="E47" s="196"/>
      <c r="F47" s="196"/>
      <c r="G47" s="196"/>
      <c r="H47" s="196"/>
      <c r="I47" s="57"/>
      <c r="J47" s="203"/>
      <c r="K47" s="203"/>
      <c r="L47" s="203"/>
      <c r="M47" s="203"/>
      <c r="N47" s="203"/>
      <c r="O47" s="203"/>
      <c r="P47" s="203"/>
      <c r="Q47" s="203"/>
      <c r="S47" s="204" t="str">
        <f>IF(E47="","",IF(OR(E47="哥哥",E47="弟弟",E47="继父",E47="伯父",E47="叔父",E47="父亲",E47="舅舅",E47="姨夫"),"男","女"))</f>
        <v/>
      </c>
      <c r="T47" s="204"/>
      <c r="U47" s="204"/>
      <c r="V47" s="57"/>
      <c r="W47" s="205"/>
      <c r="X47" s="205"/>
      <c r="Y47" s="205"/>
      <c r="Z47" s="205"/>
      <c r="AA47" s="205"/>
      <c r="AB47" s="205"/>
      <c r="AC47" s="57"/>
      <c r="AD47" s="204" t="str">
        <f>IF(学生氏名中&lt;&gt;"","中国","")</f>
        <v/>
      </c>
      <c r="AE47" s="204"/>
      <c r="AF47" s="204"/>
      <c r="AG47" s="204"/>
      <c r="AI47" s="196"/>
      <c r="AJ47" s="196"/>
      <c r="AK47" s="196"/>
      <c r="AL47" s="196"/>
      <c r="AM47" s="196"/>
      <c r="AN47" s="2"/>
    </row>
    <row r="48" spans="1:60" ht="22.5" customHeight="1">
      <c r="A48" s="2"/>
      <c r="B48" s="2"/>
      <c r="C48" s="13" t="s">
        <v>90</v>
      </c>
      <c r="E48" s="196"/>
      <c r="F48" s="196"/>
      <c r="G48" s="196"/>
      <c r="H48" s="196"/>
      <c r="I48" s="57"/>
      <c r="J48" s="203"/>
      <c r="K48" s="203"/>
      <c r="L48" s="203"/>
      <c r="M48" s="203"/>
      <c r="N48" s="203"/>
      <c r="O48" s="203"/>
      <c r="P48" s="203"/>
      <c r="Q48" s="203"/>
      <c r="S48" s="204" t="str">
        <f>IF(E48="","",IF(OR(E48="哥哥",E48="弟弟",E48="继父",E48="伯父",E48="叔父",E48="生父",E48="舅舅",E48="姨夫"),"男","女"))</f>
        <v/>
      </c>
      <c r="T48" s="204"/>
      <c r="U48" s="204"/>
      <c r="V48" s="57"/>
      <c r="W48" s="205"/>
      <c r="X48" s="205"/>
      <c r="Y48" s="205"/>
      <c r="Z48" s="205"/>
      <c r="AA48" s="205"/>
      <c r="AB48" s="205"/>
      <c r="AC48" s="57"/>
      <c r="AD48" s="204" t="str">
        <f>IF(E48="","","中国")</f>
        <v/>
      </c>
      <c r="AE48" s="204"/>
      <c r="AF48" s="204"/>
      <c r="AG48" s="204"/>
      <c r="AI48" s="196"/>
      <c r="AJ48" s="196"/>
      <c r="AK48" s="196"/>
      <c r="AL48" s="196"/>
      <c r="AM48" s="196"/>
      <c r="AN48" s="2"/>
    </row>
    <row r="49" spans="1:45" ht="22.5" customHeight="1">
      <c r="A49" s="2"/>
      <c r="B49" s="2"/>
      <c r="C49" s="13" t="s">
        <v>91</v>
      </c>
      <c r="E49" s="196"/>
      <c r="F49" s="196"/>
      <c r="G49" s="196"/>
      <c r="H49" s="196"/>
      <c r="I49" s="57"/>
      <c r="J49" s="203"/>
      <c r="K49" s="203"/>
      <c r="L49" s="203"/>
      <c r="M49" s="203"/>
      <c r="N49" s="203"/>
      <c r="O49" s="203"/>
      <c r="P49" s="203"/>
      <c r="Q49" s="203"/>
      <c r="S49" s="204" t="str">
        <f>IF(E49="","",IF(OR(E49="哥哥",E49="弟弟",E49="继父",E49="伯父",E49="叔父",E49="生父",E49="舅舅",E49="姨夫"),"男","女"))</f>
        <v/>
      </c>
      <c r="T49" s="204"/>
      <c r="U49" s="204"/>
      <c r="V49" s="57"/>
      <c r="W49" s="205"/>
      <c r="X49" s="205"/>
      <c r="Y49" s="205"/>
      <c r="Z49" s="205"/>
      <c r="AA49" s="205"/>
      <c r="AB49" s="205"/>
      <c r="AC49" s="57"/>
      <c r="AD49" s="204" t="str">
        <f>IF(E49="","","中国")</f>
        <v/>
      </c>
      <c r="AE49" s="204"/>
      <c r="AF49" s="204"/>
      <c r="AG49" s="204"/>
      <c r="AI49" s="196"/>
      <c r="AJ49" s="196"/>
      <c r="AK49" s="196"/>
      <c r="AL49" s="196"/>
      <c r="AM49" s="196"/>
      <c r="AN49" s="2"/>
    </row>
    <row r="50" spans="1:45" ht="13.5" customHeight="1">
      <c r="A50" s="2"/>
      <c r="B50" s="2"/>
      <c r="C50" s="2"/>
      <c r="D50" s="56"/>
      <c r="E50" s="56"/>
      <c r="F50" s="2"/>
      <c r="G50" s="2"/>
      <c r="H50" s="2"/>
      <c r="I50" s="2"/>
      <c r="J50" s="2"/>
      <c r="K50" s="2"/>
      <c r="L50" s="2"/>
      <c r="M50" s="2"/>
      <c r="N50" s="2"/>
      <c r="O50" s="2"/>
      <c r="P50" s="2"/>
      <c r="Q50" s="2"/>
      <c r="R50" s="2"/>
      <c r="S50" s="2"/>
      <c r="T50" s="2"/>
      <c r="U50" s="2"/>
    </row>
    <row r="51" spans="1:45" ht="18" customHeight="1">
      <c r="A51" s="194" t="s">
        <v>92</v>
      </c>
      <c r="B51" s="194"/>
      <c r="C51" s="2" t="s">
        <v>93</v>
      </c>
      <c r="D51" s="2"/>
      <c r="E51" s="2"/>
      <c r="F51" s="2"/>
      <c r="G51" s="2"/>
      <c r="H51" s="2"/>
      <c r="J51" s="2" t="s">
        <v>94</v>
      </c>
      <c r="K51" s="2"/>
      <c r="L51" s="2"/>
      <c r="M51" s="2"/>
      <c r="N51" s="5" t="s">
        <v>52</v>
      </c>
      <c r="O51" s="195"/>
      <c r="P51" s="195"/>
      <c r="Q51" s="195"/>
      <c r="R51" s="195"/>
      <c r="S51" s="195"/>
      <c r="T51" s="195"/>
      <c r="U51" s="195"/>
      <c r="V51" s="195"/>
      <c r="W51" s="195"/>
      <c r="X51" s="195"/>
      <c r="Y51" s="195"/>
      <c r="Z51" s="195"/>
      <c r="AA51" s="195"/>
      <c r="AB51" s="2"/>
      <c r="AC51" s="5"/>
      <c r="AD51" s="195"/>
      <c r="AE51" s="195"/>
      <c r="AF51" s="195"/>
      <c r="AG51" s="195"/>
      <c r="AH51" s="195"/>
      <c r="AI51" s="195"/>
      <c r="AJ51" s="195"/>
      <c r="AK51" s="2"/>
      <c r="AL51" s="2"/>
      <c r="AM51" s="2"/>
      <c r="AN51" s="2"/>
    </row>
    <row r="52" spans="1:45" ht="18" customHeight="1">
      <c r="A52" s="2"/>
      <c r="B52" s="2"/>
      <c r="C52" s="34" t="s">
        <v>95</v>
      </c>
      <c r="D52" s="2"/>
      <c r="E52" s="2"/>
      <c r="F52" s="2"/>
      <c r="G52" s="2"/>
      <c r="H52" s="2"/>
      <c r="I52" s="2"/>
      <c r="J52" s="34" t="s">
        <v>96</v>
      </c>
      <c r="K52" s="2"/>
      <c r="L52" s="2"/>
      <c r="M52" s="2"/>
      <c r="N52" s="5" t="s">
        <v>54</v>
      </c>
      <c r="O52" s="196"/>
      <c r="P52" s="196"/>
      <c r="Q52" s="196"/>
      <c r="R52" s="196"/>
      <c r="S52" s="196"/>
      <c r="T52" s="196"/>
      <c r="U52" s="196"/>
      <c r="V52" s="196"/>
      <c r="W52" s="196"/>
      <c r="X52" s="196"/>
      <c r="Y52" s="196"/>
      <c r="Z52" s="196"/>
      <c r="AA52" s="196"/>
      <c r="AB52" s="2"/>
      <c r="AC52" s="66"/>
      <c r="AD52" s="202"/>
      <c r="AE52" s="202"/>
      <c r="AF52" s="202"/>
      <c r="AG52" s="202"/>
      <c r="AH52" s="202"/>
      <c r="AI52" s="202"/>
      <c r="AJ52" s="202"/>
      <c r="AK52" s="2"/>
      <c r="AL52" s="2"/>
      <c r="AM52" s="2"/>
      <c r="AN52" s="2"/>
    </row>
    <row r="53" spans="1:45" ht="13.5" customHeight="1">
      <c r="A53" s="2"/>
      <c r="B53" s="2"/>
      <c r="C53" s="2"/>
      <c r="D53" s="2"/>
      <c r="E53" s="2"/>
      <c r="F53" s="2"/>
      <c r="G53" s="2"/>
      <c r="H53" s="2"/>
      <c r="L53" s="2"/>
      <c r="M53" s="2"/>
      <c r="N53" s="39"/>
      <c r="O53" s="67"/>
      <c r="P53" s="67"/>
      <c r="Q53" s="67"/>
      <c r="R53" s="67"/>
      <c r="S53" s="67"/>
      <c r="T53" s="2"/>
      <c r="U53" s="2"/>
      <c r="V53" s="2"/>
      <c r="W53" s="2"/>
      <c r="X53" s="2"/>
      <c r="Y53" s="2"/>
      <c r="Z53" s="2"/>
      <c r="AA53" s="2"/>
      <c r="AB53" s="2"/>
      <c r="AC53" s="2"/>
      <c r="AD53" s="2"/>
      <c r="AE53" s="2"/>
      <c r="AF53" s="2"/>
      <c r="AG53" s="2"/>
      <c r="AH53" s="2"/>
      <c r="AI53" s="2"/>
      <c r="AJ53" s="2"/>
      <c r="AK53" s="2"/>
      <c r="AL53" s="2"/>
      <c r="AM53" s="2"/>
      <c r="AN53" s="2"/>
    </row>
    <row r="54" spans="1:45" ht="18" customHeight="1">
      <c r="A54" s="2"/>
      <c r="B54" s="2"/>
      <c r="C54" s="2"/>
      <c r="D54" s="2"/>
      <c r="E54" s="2"/>
      <c r="F54" s="2"/>
      <c r="G54" s="2"/>
      <c r="H54" s="2"/>
      <c r="J54" s="2" t="s">
        <v>97</v>
      </c>
      <c r="K54" s="2"/>
      <c r="L54" s="2"/>
      <c r="M54" s="2"/>
      <c r="N54" s="2"/>
      <c r="O54" s="2"/>
      <c r="P54" s="2"/>
      <c r="Q54" s="2"/>
      <c r="S54" s="5" t="s">
        <v>52</v>
      </c>
      <c r="T54" s="195"/>
      <c r="U54" s="195"/>
      <c r="V54" s="195"/>
      <c r="W54" s="195"/>
      <c r="X54" s="195"/>
      <c r="Y54" s="195"/>
      <c r="Z54" s="195"/>
      <c r="AA54" s="195"/>
      <c r="AB54" s="195"/>
      <c r="AC54" s="195"/>
      <c r="AD54" s="2"/>
      <c r="AE54" s="2"/>
      <c r="AF54" s="2"/>
      <c r="AG54" s="2"/>
      <c r="AH54" s="2"/>
      <c r="AI54" s="2"/>
      <c r="AJ54" s="2"/>
      <c r="AK54" s="2"/>
      <c r="AL54" s="2"/>
      <c r="AM54" s="2"/>
      <c r="AN54" s="2"/>
    </row>
    <row r="55" spans="1:45" ht="18" customHeight="1">
      <c r="A55" s="2"/>
      <c r="B55" s="2"/>
      <c r="C55" s="2"/>
      <c r="D55" s="2"/>
      <c r="E55" s="2"/>
      <c r="F55" s="2"/>
      <c r="G55" s="2"/>
      <c r="H55" s="2"/>
      <c r="I55" s="2"/>
      <c r="J55" s="34" t="s">
        <v>87</v>
      </c>
      <c r="K55" s="2"/>
      <c r="L55" s="2"/>
      <c r="M55" s="2"/>
      <c r="N55" s="2"/>
      <c r="O55" s="2"/>
      <c r="P55" s="2"/>
      <c r="Q55" s="2"/>
      <c r="S55" s="20" t="s">
        <v>54</v>
      </c>
      <c r="T55" s="196"/>
      <c r="U55" s="196"/>
      <c r="V55" s="196"/>
      <c r="W55" s="196"/>
      <c r="X55" s="196"/>
      <c r="Y55" s="196"/>
      <c r="Z55" s="196"/>
      <c r="AA55" s="196"/>
      <c r="AB55" s="196"/>
      <c r="AC55" s="196"/>
      <c r="AD55" s="2"/>
      <c r="AE55" s="2"/>
      <c r="AF55" s="2"/>
      <c r="AG55" s="2"/>
      <c r="AH55" s="2"/>
      <c r="AI55" s="2"/>
      <c r="AJ55" s="2"/>
      <c r="AK55" s="2"/>
      <c r="AL55" s="2"/>
      <c r="AM55" s="2"/>
      <c r="AN55" s="2"/>
    </row>
    <row r="56" spans="1:45"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5" ht="13.5" customHeight="1">
      <c r="O57" s="2"/>
      <c r="Q57" s="2" t="s">
        <v>98</v>
      </c>
      <c r="R57" s="2"/>
      <c r="S57" s="2"/>
      <c r="T57" s="2"/>
      <c r="V57" s="173"/>
      <c r="W57" s="173"/>
      <c r="X57" s="173"/>
      <c r="Y57" s="173"/>
      <c r="Z57" s="173"/>
      <c r="AA57" s="2" t="s">
        <v>24</v>
      </c>
      <c r="AB57" s="2"/>
      <c r="AC57" s="2"/>
      <c r="AD57" s="173"/>
      <c r="AE57" s="173"/>
      <c r="AF57" s="173"/>
      <c r="AG57" s="2" t="s">
        <v>25</v>
      </c>
      <c r="AH57" s="2"/>
      <c r="AI57" s="2"/>
      <c r="AJ57" s="173"/>
      <c r="AK57" s="173"/>
      <c r="AL57" s="173"/>
      <c r="AM57" s="2" t="s">
        <v>26</v>
      </c>
    </row>
    <row r="58" spans="1:45" ht="13.5" customHeight="1">
      <c r="Q58" s="34" t="s">
        <v>99</v>
      </c>
      <c r="V58" s="174"/>
      <c r="W58" s="174"/>
      <c r="X58" s="174"/>
      <c r="Y58" s="174"/>
      <c r="Z58" s="174"/>
      <c r="AA58" s="34" t="s">
        <v>35</v>
      </c>
      <c r="AD58" s="174"/>
      <c r="AE58" s="174"/>
      <c r="AF58" s="174"/>
      <c r="AG58" s="34" t="s">
        <v>36</v>
      </c>
      <c r="AJ58" s="174"/>
      <c r="AK58" s="174"/>
      <c r="AL58" s="174"/>
      <c r="AM58" s="34" t="s">
        <v>37</v>
      </c>
    </row>
    <row r="59" spans="1:45" ht="13.5" customHeight="1">
      <c r="V59" s="197" t="str">
        <f ca="1">IF(OR(申請年="",AD57="",AJ57=""),"",IF(ABS(DATE(申請年,AD57,AJ57)-TODAY())&gt;90,"请确认申请年月日输入是否正确",""))</f>
        <v/>
      </c>
      <c r="W59" s="197"/>
      <c r="X59" s="197"/>
      <c r="Y59" s="197"/>
      <c r="Z59" s="197"/>
      <c r="AA59" s="197"/>
      <c r="AB59" s="197"/>
      <c r="AC59" s="197"/>
      <c r="AD59" s="197"/>
      <c r="AE59" s="197"/>
      <c r="AF59" s="197"/>
      <c r="AG59" s="197"/>
      <c r="AH59" s="197"/>
      <c r="AI59" s="197"/>
      <c r="AJ59" s="197"/>
      <c r="AK59" s="197"/>
      <c r="AL59" s="197"/>
      <c r="AP59" s="192"/>
      <c r="AQ59" s="192"/>
      <c r="AR59" s="192"/>
      <c r="AS59" s="192"/>
    </row>
    <row r="60" spans="1:45" ht="18.75" customHeight="1">
      <c r="Q60" s="2" t="s">
        <v>100</v>
      </c>
      <c r="R60" s="2"/>
      <c r="S60" s="2"/>
      <c r="V60" s="200"/>
      <c r="W60" s="200"/>
      <c r="X60" s="200"/>
      <c r="Y60" s="200"/>
      <c r="Z60" s="200"/>
      <c r="AA60" s="200"/>
      <c r="AB60" s="200"/>
      <c r="AC60" s="200"/>
      <c r="AD60" s="200"/>
      <c r="AE60" s="200"/>
      <c r="AF60" s="200"/>
      <c r="AG60" s="200"/>
      <c r="AH60" s="200"/>
      <c r="AI60" s="200"/>
      <c r="AJ60" s="200"/>
      <c r="AK60" s="198"/>
      <c r="AL60" s="198"/>
      <c r="AM60" s="198"/>
    </row>
    <row r="61" spans="1:45" ht="18.75" customHeight="1">
      <c r="Q61" s="34" t="s">
        <v>101</v>
      </c>
      <c r="V61" s="201"/>
      <c r="W61" s="201"/>
      <c r="X61" s="201"/>
      <c r="Y61" s="201"/>
      <c r="Z61" s="201"/>
      <c r="AA61" s="201"/>
      <c r="AB61" s="201"/>
      <c r="AC61" s="201"/>
      <c r="AD61" s="201"/>
      <c r="AE61" s="201"/>
      <c r="AF61" s="201"/>
      <c r="AG61" s="201"/>
      <c r="AH61" s="201"/>
      <c r="AI61" s="201"/>
      <c r="AJ61" s="201"/>
      <c r="AK61" s="199"/>
      <c r="AL61" s="199"/>
      <c r="AM61" s="199"/>
    </row>
    <row r="62" spans="1:45" ht="13.5" customHeight="1"/>
  </sheetData>
  <sheetProtection algorithmName="SHA-512" hashValue="xCpWDqiAvL2DxIU+c1qWUFjKwQBZLuXqF/h8EMrt/inf2uzK5K/42LlC83yGrQGh19CLOSBuVVryu/bXKHc1+w==" saltValue="UuN7e6cQMu00NP4irJGADQ==" spinCount="100000" sheet="1" formatCells="0" formatColumns="0" formatRows="0" insertColumns="0" insertRows="0" insertHyperlinks="0" deleteColumns="0" deleteRows="0" sort="0" autoFilter="0" pivotTables="0"/>
  <dataConsolidate link="1"/>
  <mergeCells count="92">
    <mergeCell ref="A13:B13"/>
    <mergeCell ref="AI13:AN13"/>
    <mergeCell ref="A16:B16"/>
    <mergeCell ref="V16:W16"/>
    <mergeCell ref="Z13:AG14"/>
    <mergeCell ref="K13:L13"/>
    <mergeCell ref="O13:P13"/>
    <mergeCell ref="K14:L14"/>
    <mergeCell ref="O14:P14"/>
    <mergeCell ref="A22:B22"/>
    <mergeCell ref="A26:B26"/>
    <mergeCell ref="A29:B29"/>
    <mergeCell ref="I31:AN31"/>
    <mergeCell ref="I29:AN30"/>
    <mergeCell ref="A32:B32"/>
    <mergeCell ref="A35:B35"/>
    <mergeCell ref="A38:B38"/>
    <mergeCell ref="A41:B41"/>
    <mergeCell ref="E44:H44"/>
    <mergeCell ref="J44:Q44"/>
    <mergeCell ref="S44:U44"/>
    <mergeCell ref="W44:AB44"/>
    <mergeCell ref="AD44:AG44"/>
    <mergeCell ref="AI44:AM44"/>
    <mergeCell ref="AI45:AM45"/>
    <mergeCell ref="E46:H46"/>
    <mergeCell ref="J46:Q46"/>
    <mergeCell ref="S46:U46"/>
    <mergeCell ref="W46:AB46"/>
    <mergeCell ref="AD46:AG46"/>
    <mergeCell ref="AI46:AM46"/>
    <mergeCell ref="E45:H45"/>
    <mergeCell ref="J45:Q45"/>
    <mergeCell ref="S45:U45"/>
    <mergeCell ref="W45:AB45"/>
    <mergeCell ref="AD45:AG45"/>
    <mergeCell ref="AI47:AM47"/>
    <mergeCell ref="E48:H48"/>
    <mergeCell ref="J48:Q48"/>
    <mergeCell ref="S48:U48"/>
    <mergeCell ref="W48:AB48"/>
    <mergeCell ref="AD48:AG48"/>
    <mergeCell ref="AI48:AM48"/>
    <mergeCell ref="E47:H47"/>
    <mergeCell ref="J47:Q47"/>
    <mergeCell ref="S47:U47"/>
    <mergeCell ref="W47:AB47"/>
    <mergeCell ref="AD47:AG47"/>
    <mergeCell ref="AI49:AM49"/>
    <mergeCell ref="A51:B51"/>
    <mergeCell ref="AD51:AJ51"/>
    <mergeCell ref="AD52:AJ52"/>
    <mergeCell ref="E49:H49"/>
    <mergeCell ref="J49:Q49"/>
    <mergeCell ref="S49:U49"/>
    <mergeCell ref="W49:AB49"/>
    <mergeCell ref="AD49:AG49"/>
    <mergeCell ref="O51:AA51"/>
    <mergeCell ref="O52:AA52"/>
    <mergeCell ref="T54:AC54"/>
    <mergeCell ref="T55:AC55"/>
    <mergeCell ref="V59:AL59"/>
    <mergeCell ref="AP59:AS59"/>
    <mergeCell ref="AK60:AM61"/>
    <mergeCell ref="V60:AJ61"/>
    <mergeCell ref="V57:Z58"/>
    <mergeCell ref="AD57:AF58"/>
    <mergeCell ref="AJ57:AL58"/>
    <mergeCell ref="AH5:AN9"/>
    <mergeCell ref="K6:AD7"/>
    <mergeCell ref="G19:K20"/>
    <mergeCell ref="J10:Q11"/>
    <mergeCell ref="Z10:AG11"/>
    <mergeCell ref="H16:J17"/>
    <mergeCell ref="M16:N17"/>
    <mergeCell ref="Q16:R17"/>
    <mergeCell ref="AG19:AN20"/>
    <mergeCell ref="AI15:AN17"/>
    <mergeCell ref="AI10:AN12"/>
    <mergeCell ref="K8:AD8"/>
    <mergeCell ref="B3:I8"/>
    <mergeCell ref="A19:B19"/>
    <mergeCell ref="S19:Y20"/>
    <mergeCell ref="A10:B10"/>
    <mergeCell ref="V42:AH43"/>
    <mergeCell ref="K38:AN39"/>
    <mergeCell ref="AB22:AD23"/>
    <mergeCell ref="AG22:AH23"/>
    <mergeCell ref="AK22:AL23"/>
    <mergeCell ref="M22:T23"/>
    <mergeCell ref="K35:AN36"/>
    <mergeCell ref="I26:AN27"/>
  </mergeCells>
  <phoneticPr fontId="37" type="noConversion"/>
  <conditionalFormatting sqref="J10">
    <cfRule type="containsBlanks" dxfId="38" priority="11">
      <formula>LEN(TRIM(J10))=0</formula>
    </cfRule>
  </conditionalFormatting>
  <conditionalFormatting sqref="M22">
    <cfRule type="containsBlanks" dxfId="37" priority="6">
      <formula>LEN(TRIM(M22))=0</formula>
    </cfRule>
  </conditionalFormatting>
  <conditionalFormatting sqref="AB22">
    <cfRule type="containsBlanks" dxfId="36" priority="7">
      <formula>LEN(TRIM(AB22))=0</formula>
    </cfRule>
  </conditionalFormatting>
  <conditionalFormatting sqref="K35">
    <cfRule type="containsBlanks" dxfId="35" priority="12">
      <formula>LEN(TRIM(K35))=0</formula>
    </cfRule>
  </conditionalFormatting>
  <conditionalFormatting sqref="K38">
    <cfRule type="containsBlanks" dxfId="34" priority="10">
      <formula>LEN(TRIM(K38))=0</formula>
    </cfRule>
  </conditionalFormatting>
  <conditionalFormatting sqref="T54 O51 Z10 H16 M16 Q16 G19 S19 AG19 I26 I29 V57 AD57 AJ57 W46:AB47 J46:Q47">
    <cfRule type="containsBlanks" dxfId="33" priority="17">
      <formula>LEN(TRIM(G10))=0</formula>
    </cfRule>
  </conditionalFormatting>
  <conditionalFormatting sqref="AG22 AK22">
    <cfRule type="containsBlanks" dxfId="32" priority="8">
      <formula>LEN(TRIM(AG22))=0</formula>
    </cfRule>
  </conditionalFormatting>
  <conditionalFormatting sqref="Z13">
    <cfRule type="containsBlanks" dxfId="31" priority="2">
      <formula>LEN(TRIM(Z13))=0</formula>
    </cfRule>
  </conditionalFormatting>
  <conditionalFormatting sqref="Z10:AG11">
    <cfRule type="expression" priority="1">
      <formula>A1&lt;&gt;UPPER(A1)</formula>
    </cfRule>
  </conditionalFormatting>
  <dataValidations xWindow="1193" yWindow="780" count="27">
    <dataValidation type="whole" allowBlank="1" showInputMessage="1" showErrorMessage="1" errorTitle="输入错误" error="请输入正确四位年份" sqref="H16:J17" xr:uid="{00000000-0002-0000-0000-000000000000}">
      <formula1>1990</formula1>
      <formula2>2010</formula2>
    </dataValidation>
    <dataValidation allowBlank="1" showInputMessage="1" showErrorMessage="1" prompt="如现住址与户籍地不同时请填写现住址。例如：因就读或者工作等原因实际居住地不是户籍所在地等。_x000a__x000a_否则请写入“同户籍地”这几个字。_x000a__x000a_从【省级行政单位】开始填写。_x000a_" sqref="I29:AN30" xr:uid="{00000000-0002-0000-0000-000001000000}"/>
    <dataValidation type="textLength" operator="equal" allowBlank="1" showInputMessage="1" showErrorMessage="1" error="请输入正确护照号码" prompt="请输入有效护照号码" sqref="M22:T23" xr:uid="{00000000-0002-0000-0000-000002000000}">
      <formula1>9</formula1>
    </dataValidation>
    <dataValidation allowBlank="1" showInputMessage="1" showErrorMessage="1" prompt="除直辖市外，请全部写到第二级行政区划。_x000a_例如：**省**市" sqref="S19:Y20" xr:uid="{00000000-0002-0000-0000-000003000000}"/>
    <dataValidation type="whole" allowBlank="1" showInputMessage="1" showErrorMessage="1" errorTitle="输入错误" error="请输入正确月份" sqref="AG22:AH23 M16:N17 AD57:AF58" xr:uid="{00000000-0002-0000-0000-000005000000}">
      <formula1>1</formula1>
      <formula2>12</formula2>
    </dataValidation>
    <dataValidation allowBlank="1" showInputMessage="1" showErrorMessage="1" prompt="请和护照信息一致。_x000a_姓和名之间请不要空格。" sqref="J10:Q11" xr:uid="{00000000-0002-0000-0000-000006000000}"/>
    <dataValidation type="list" allowBlank="1" showInputMessage="1" showErrorMessage="1" sqref="AI32 AE16 AA16 S32 K32 AA32 J13 N13" xr:uid="{00000000-0002-0000-0000-000007000000}">
      <formula1>"□,■"</formula1>
    </dataValidation>
    <dataValidation allowBlank="1" showInputMessage="1" showErrorMessage="1" prompt="请参考户口本，如有曾用名请再此填入，否则无需填写。_x000a__x000a_姓和名之间请不要空格" sqref="AD51:AJ52" xr:uid="{00000000-0002-0000-0000-000008000000}"/>
    <dataValidation allowBlank="1" showInputMessage="1" showErrorMessage="1" prompt="姓名之间不要空格。_x000a_请根据户口本核对信息一致。_x000a_如户口本中体现曾用名，则在姓名后加括号后同时填写。_x000a_例如： 赵全国（赵国发）_x000a_如离婚请在请在备考栏下拉选入。" sqref="J46:Q49" xr:uid="{00000000-0002-0000-0000-000009000000}"/>
    <dataValidation type="custom" allowBlank="1" showInputMessage="1" showErrorMessage="1" error="请输入学生姓名的大写拼音！_x000a_姓和名之间请空一格，谢谢。_x000a_注意和护照对照一致。" prompt="姓和名之间请空一格，谢谢。_x000a_注意和护照对照一致。" sqref="Z10:AG11" xr:uid="{00000000-0002-0000-0000-00000A000000}">
      <formula1>AND(EXACT(UPPER(Z10),Z10),ISTEXT(Z10))</formula1>
    </dataValidation>
    <dataValidation type="whole" allowBlank="1" showInputMessage="1" showErrorMessage="1" errorTitle="输入错误" error="请输入正确日期" sqref="AK22:AL23 Q16:R17 AJ57:AL58" xr:uid="{00000000-0002-0000-0000-00000B000000}">
      <formula1>1</formula1>
      <formula2>31</formula2>
    </dataValidation>
    <dataValidation type="whole" allowBlank="1" showInputMessage="1" showErrorMessage="1" errorTitle="输入错误" error="请输入正确有效四位年份" prompt="请输入护照有效期限" sqref="AB22:AD23" xr:uid="{00000000-0002-0000-0000-00000C000000}">
      <formula1>2019</formula1>
      <formula2>2040</formula2>
    </dataValidation>
    <dataValidation type="list" allowBlank="1" showInputMessage="1" showErrorMessage="1" errorTitle="请下拉选择" error="如果没有合适的选项，请与东京学士学院联系，谢谢！" sqref="T55:AC55" xr:uid="{00000000-0002-0000-0000-00000D000000}">
      <formula1>"父亲,母亲,姨,姨夫,姑姑,姑父,婶婶,叔叔,伯母,伯父,舅舅,舅妈,哥哥,嫂子,姐姐,姐夫,本人"</formula1>
    </dataValidation>
    <dataValidation allowBlank="1" showInputMessage="1" showErrorMessage="1" prompt="请根据户口本首页住址完整写入。_x000a__x000a_从【省级行政单位】开始填写。_x000a__x000a__x000a_" sqref="I26:AN27" xr:uid="{00000000-0002-0000-0000-00000E000000}"/>
    <dataValidation type="textLength" allowBlank="1" showInputMessage="1" showErrorMessage="1" errorTitle="输入错误" error="请输入11位手机号码。_x000a__x000a_如有特殊情况请同东京学士学院联系，谢谢。" prompt="请输入学生本人手机号码" sqref="AG19:AN20" xr:uid="{00000000-0002-0000-0000-00000F000000}">
      <formula1>10</formula1>
      <formula2>11</formula2>
    </dataValidation>
    <dataValidation allowBlank="1" showInputMessage="1" showErrorMessage="1" prompt="姓和名之间请不要空格" sqref="O51:O52" xr:uid="{00000000-0002-0000-0000-000010000000}"/>
    <dataValidation type="date" allowBlank="1" showInputMessage="1" showErrorMessage="1" error="请根据要求格式输入，谢谢！" prompt="年月日之间请用斜线「/」分隔_x000a_例如：2018/12/31_x000a__x000a_如去世此处生日也请写入，并在备考栏下拉选入「死亡」" sqref="W46:AB47" xr:uid="{00000000-0002-0000-0000-000011000000}">
      <formula1>3654</formula1>
      <formula2>44078</formula2>
    </dataValidation>
    <dataValidation allowBlank="1" showInputMessage="1" showErrorMessage="1" prompt="请参考户口本，如有曾用名请在此写入。否则无需填写。_x000a_姓和名之间不要空格。" sqref="Q13:Q14 M13:M14 N14" xr:uid="{00000000-0002-0000-0000-000012000000}"/>
    <dataValidation type="date" allowBlank="1" showInputMessage="1" showErrorMessage="1" error="请根据要求格式填入信息，谢谢！" prompt="年月日之间请用斜线「/」分隔_x000a_例如：2018/12/31_x000a__x000a_如去世此处生日也请写入，并在备考栏下拉选入「死亡」" sqref="W48:AB49" xr:uid="{00000000-0002-0000-0000-000014000000}">
      <formula1>3654</formula1>
      <formula2>44078</formula2>
    </dataValidation>
    <dataValidation allowBlank="1" showInputMessage="1" showErrorMessage="1" prompt="11.选择入学时间后，如果申請コース不自动显示_x000a_请下拉选择申请课程_x000a__x000a_" sqref="K35:AN36" xr:uid="{00000000-0002-0000-0000-000015000000}"/>
    <dataValidation type="textLength" operator="equal" allowBlank="1" showInputMessage="1" showErrorMessage="1" errorTitle="输入错误" error="请输入正确四位年份" sqref="V57:Z58" xr:uid="{00000000-0002-0000-0000-000017000000}">
      <formula1>4</formula1>
    </dataValidation>
    <dataValidation allowBlank="1" showInputMessage="1" showErrorMessage="1" errorTitle="输入错误" error="请输入正确微信号" prompt="请准确输入学生本人微信号" sqref="K38:AN39" xr:uid="{00000000-0002-0000-0000-000018000000}"/>
    <dataValidation type="list" allowBlank="1" showInputMessage="1" showErrorMessage="1" errorTitle="请下拉选择" error="如果选项中没有合适的答案，请联系东京学士学院" prompt="第一行请填写支付人的信息" sqref="E46:H46" xr:uid="{CD7CB1EB-4DD6-4433-AA49-923089EA43B4}">
      <formula1>"哥哥,弟弟,姐姐,妹妹,继父,继母,父亲,母亲,伯父,伯母,叔父,叔母,舅舅,舅妈,阿姨,姨夫"</formula1>
    </dataValidation>
    <dataValidation type="list" allowBlank="1" showInputMessage="1" showErrorMessage="1" errorTitle="请下拉选择" error="如果选项中没有合适的选项，请联系东京学士学院，谢谢！" prompt="下拉选择" sqref="AI46:AM49" xr:uid="{C0FA253A-CAE5-4AF6-B1E4-7C206BCF6423}">
      <formula1>"死亡,离婚,再婚"</formula1>
    </dataValidation>
    <dataValidation type="list" allowBlank="1" showInputMessage="1" showErrorMessage="1" errorTitle="请下拉选择" error="如果没有合适的选项请与东京学士学院联系，谢谢。" sqref="T54:AC54" xr:uid="{670A3048-4EC4-4D19-999F-7F58127F2419}">
      <formula1>"父亲,母亲,姨,姨夫,姑姑,姑父,婶婶,叔叔,伯母,伯父,舅舅,舅妈,哥哥,嫂子,姐姐,姐夫,本人"</formula1>
    </dataValidation>
    <dataValidation type="list" allowBlank="1" showInputMessage="1" showErrorMessage="1" errorTitle="请下拉选择" error="如果选项中没有合适的答案，请联系东京学士学院" sqref="E47:H49" xr:uid="{62D985B4-216E-4622-9160-A5BAD994AE50}">
      <formula1>"哥哥,弟弟,姐姐,妹妹,继父,继母,父亲,母亲,伯父,伯母,叔父,叔母,舅舅,舅妈,阿姨,姨夫"</formula1>
    </dataValidation>
    <dataValidation type="list" allowBlank="1" showInputMessage="1" showErrorMessage="1" error="在校生选：学生_x000a_工作中选：職員_x000a_只是在学日语选：留学準備中" prompt="在校生选：学生_x000a_工作中选：職員_x000a_只是在学日语选：留学準備中" sqref="Z13:AG14" xr:uid="{72F1E0BC-F3F1-4337-B3A1-EDEBD6BE5AE1}">
      <formula1>"学生,職員,留学準備中"</formula1>
    </dataValidation>
  </dataValidations>
  <pageMargins left="0.59055118110236227" right="0.59055118110236227" top="0.35433070866141736" bottom="0.35433070866141736" header="0.31496062992125984" footer="3.937007874015748E-2"/>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B123"/>
  <sheetViews>
    <sheetView showGridLines="0" showZeros="0" view="pageBreakPreview" topLeftCell="A55" zoomScale="107" zoomScaleNormal="50" zoomScaleSheetLayoutView="107" workbookViewId="0">
      <selection activeCell="V53" sqref="V53:AI53"/>
    </sheetView>
  </sheetViews>
  <sheetFormatPr defaultColWidth="7.36328125" defaultRowHeight="14"/>
  <cols>
    <col min="1" max="41" width="2.26953125" customWidth="1"/>
    <col min="42" max="50" width="2.26953125" style="11" customWidth="1"/>
    <col min="51" max="51" width="9" style="11"/>
  </cols>
  <sheetData>
    <row r="1" spans="1:40" ht="13.5" customHeight="1"/>
    <row r="2" spans="1:40" ht="13.5" customHeight="1"/>
    <row r="3" spans="1:40" ht="13.5" customHeight="1">
      <c r="B3" s="193" t="str">
        <f>'A1-入学願書'!B3:I8</f>
        <v/>
      </c>
      <c r="C3" s="193"/>
      <c r="D3" s="193"/>
      <c r="E3" s="193"/>
      <c r="F3" s="193"/>
      <c r="G3" s="193"/>
      <c r="H3" s="193"/>
      <c r="I3" s="193"/>
    </row>
    <row r="4" spans="1:40" ht="13.5" customHeight="1">
      <c r="B4" s="193"/>
      <c r="C4" s="193"/>
      <c r="D4" s="193"/>
      <c r="E4" s="193"/>
      <c r="F4" s="193"/>
      <c r="G4" s="193"/>
      <c r="H4" s="193"/>
      <c r="I4" s="193"/>
    </row>
    <row r="5" spans="1:40" ht="13.5" customHeight="1">
      <c r="B5" s="193"/>
      <c r="C5" s="193"/>
      <c r="D5" s="193"/>
      <c r="E5" s="193"/>
      <c r="F5" s="193"/>
      <c r="G5" s="193"/>
      <c r="H5" s="193"/>
      <c r="I5" s="193"/>
    </row>
    <row r="6" spans="1:40" ht="13.5" customHeight="1">
      <c r="B6" s="193"/>
      <c r="C6" s="193"/>
      <c r="D6" s="193"/>
      <c r="E6" s="193"/>
      <c r="F6" s="193"/>
      <c r="G6" s="193"/>
      <c r="H6" s="193"/>
      <c r="I6" s="193"/>
      <c r="K6" s="176" t="s">
        <v>102</v>
      </c>
      <c r="L6" s="176"/>
      <c r="M6" s="176"/>
      <c r="N6" s="176"/>
      <c r="O6" s="176"/>
      <c r="P6" s="176"/>
      <c r="Q6" s="176"/>
      <c r="R6" s="176"/>
      <c r="S6" s="176"/>
      <c r="T6" s="176"/>
      <c r="U6" s="176"/>
      <c r="V6" s="176"/>
      <c r="W6" s="176"/>
      <c r="X6" s="176"/>
      <c r="Y6" s="176"/>
      <c r="Z6" s="176"/>
      <c r="AA6" s="176"/>
      <c r="AB6" s="176"/>
      <c r="AC6" s="176"/>
      <c r="AD6" s="176"/>
    </row>
    <row r="7" spans="1:40" ht="13.5" customHeight="1">
      <c r="B7" s="193"/>
      <c r="C7" s="193"/>
      <c r="D7" s="193"/>
      <c r="E7" s="193"/>
      <c r="F7" s="193"/>
      <c r="G7" s="193"/>
      <c r="H7" s="193"/>
      <c r="I7" s="193"/>
      <c r="K7" s="176"/>
      <c r="L7" s="176"/>
      <c r="M7" s="176"/>
      <c r="N7" s="176"/>
      <c r="O7" s="176"/>
      <c r="P7" s="176"/>
      <c r="Q7" s="176"/>
      <c r="R7" s="176"/>
      <c r="S7" s="176"/>
      <c r="T7" s="176"/>
      <c r="U7" s="176"/>
      <c r="V7" s="176"/>
      <c r="W7" s="176"/>
      <c r="X7" s="176"/>
      <c r="Y7" s="176"/>
      <c r="Z7" s="176"/>
      <c r="AA7" s="176"/>
      <c r="AB7" s="176"/>
      <c r="AC7" s="176"/>
      <c r="AD7" s="176"/>
    </row>
    <row r="8" spans="1:40">
      <c r="B8" s="193"/>
      <c r="C8" s="193"/>
      <c r="D8" s="193"/>
      <c r="E8" s="193"/>
      <c r="F8" s="193"/>
      <c r="G8" s="193"/>
      <c r="H8" s="193"/>
      <c r="I8" s="193"/>
      <c r="K8" s="192" t="s">
        <v>103</v>
      </c>
      <c r="L8" s="192"/>
      <c r="M8" s="192"/>
      <c r="N8" s="192"/>
      <c r="O8" s="192"/>
      <c r="P8" s="192"/>
      <c r="Q8" s="192"/>
      <c r="R8" s="192"/>
      <c r="S8" s="192"/>
      <c r="T8" s="192"/>
      <c r="U8" s="192"/>
      <c r="V8" s="192"/>
      <c r="W8" s="192"/>
      <c r="X8" s="192"/>
      <c r="Y8" s="192"/>
      <c r="Z8" s="192"/>
      <c r="AA8" s="192"/>
      <c r="AB8" s="192"/>
      <c r="AC8" s="192"/>
      <c r="AD8" s="192"/>
    </row>
    <row r="9" spans="1:40" ht="18"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3.5" customHeight="1">
      <c r="A10" s="194" t="s">
        <v>11</v>
      </c>
      <c r="B10" s="194"/>
      <c r="C10" s="32" t="s">
        <v>12</v>
      </c>
      <c r="D10" s="32"/>
      <c r="E10" s="2"/>
      <c r="F10" s="2"/>
      <c r="G10" s="2"/>
      <c r="H10" s="2"/>
      <c r="I10" s="2"/>
      <c r="J10" s="220">
        <f>学生氏名中</f>
        <v>0</v>
      </c>
      <c r="K10" s="220"/>
      <c r="L10" s="220"/>
      <c r="M10" s="220"/>
      <c r="N10" s="220"/>
      <c r="O10" s="220"/>
      <c r="P10" s="220"/>
      <c r="Q10" s="220"/>
      <c r="R10" s="2"/>
      <c r="S10" s="32" t="s">
        <v>13</v>
      </c>
      <c r="T10" s="32"/>
      <c r="U10" s="2"/>
      <c r="V10" s="2"/>
      <c r="W10" s="2"/>
      <c r="X10" s="17"/>
      <c r="Y10" s="17"/>
      <c r="Z10" s="220">
        <f>学生氏名英</f>
        <v>0</v>
      </c>
      <c r="AA10" s="220"/>
      <c r="AB10" s="220"/>
      <c r="AC10" s="220"/>
      <c r="AD10" s="220"/>
      <c r="AE10" s="220"/>
      <c r="AF10" s="220"/>
      <c r="AG10" s="220"/>
      <c r="AH10" s="2"/>
      <c r="AI10" s="2"/>
      <c r="AJ10" s="2"/>
      <c r="AK10" s="2"/>
      <c r="AL10" s="2"/>
      <c r="AM10" s="2"/>
      <c r="AN10" s="2"/>
    </row>
    <row r="11" spans="1:40">
      <c r="A11" s="2"/>
      <c r="B11" s="2"/>
      <c r="C11" s="33" t="s">
        <v>16</v>
      </c>
      <c r="D11" s="19"/>
      <c r="E11" s="38"/>
      <c r="F11" s="38"/>
      <c r="G11" s="2"/>
      <c r="H11" s="2"/>
      <c r="I11" s="2"/>
      <c r="J11" s="216"/>
      <c r="K11" s="216"/>
      <c r="L11" s="216"/>
      <c r="M11" s="216"/>
      <c r="N11" s="216"/>
      <c r="O11" s="216"/>
      <c r="P11" s="216"/>
      <c r="Q11" s="216"/>
      <c r="R11" s="17"/>
      <c r="S11" s="33" t="s">
        <v>17</v>
      </c>
      <c r="T11" s="19"/>
      <c r="U11" s="38"/>
      <c r="V11" s="38"/>
      <c r="W11" s="2"/>
      <c r="X11" s="17"/>
      <c r="Y11" s="17"/>
      <c r="Z11" s="216"/>
      <c r="AA11" s="216"/>
      <c r="AB11" s="216"/>
      <c r="AC11" s="216"/>
      <c r="AD11" s="216"/>
      <c r="AE11" s="216"/>
      <c r="AF11" s="216"/>
      <c r="AG11" s="216"/>
      <c r="AI11" s="2"/>
      <c r="AK11" s="2"/>
      <c r="AM11" s="2"/>
    </row>
    <row r="12" spans="1:40">
      <c r="AF12" s="2"/>
      <c r="AG12" s="2"/>
      <c r="AI12" s="2"/>
      <c r="AK12" s="2"/>
      <c r="AM12" s="2"/>
    </row>
    <row r="13" spans="1:40" ht="14" customHeight="1">
      <c r="A13" s="194" t="s">
        <v>19</v>
      </c>
      <c r="B13" s="194"/>
      <c r="C13" s="2" t="s">
        <v>23</v>
      </c>
      <c r="D13" s="2"/>
      <c r="E13" s="2"/>
      <c r="F13" s="2"/>
      <c r="G13" s="220">
        <f>学生生年</f>
        <v>0</v>
      </c>
      <c r="H13" s="220"/>
      <c r="I13" s="220"/>
      <c r="J13" s="220"/>
      <c r="K13" s="2" t="s">
        <v>24</v>
      </c>
      <c r="L13" s="2"/>
      <c r="M13" s="220">
        <f>学生生月</f>
        <v>0</v>
      </c>
      <c r="N13" s="220"/>
      <c r="O13" s="2" t="s">
        <v>25</v>
      </c>
      <c r="P13" s="2"/>
      <c r="Q13" s="220">
        <f>学生生日</f>
        <v>0</v>
      </c>
      <c r="R13" s="220"/>
      <c r="S13" s="2" t="s">
        <v>26</v>
      </c>
      <c r="T13" s="2"/>
      <c r="U13" s="2"/>
      <c r="V13" s="198"/>
      <c r="W13" s="198"/>
      <c r="X13" s="2" t="s">
        <v>42</v>
      </c>
      <c r="Y13" s="2"/>
      <c r="Z13" s="2"/>
      <c r="AA13" s="2"/>
      <c r="AB13" s="220" t="str">
        <f>学生国籍</f>
        <v>中国</v>
      </c>
      <c r="AC13" s="220"/>
      <c r="AD13" s="220"/>
      <c r="AE13" s="220"/>
      <c r="AF13" s="58"/>
      <c r="AG13" s="254" t="s">
        <v>226</v>
      </c>
      <c r="AH13" s="254"/>
      <c r="AI13" s="254"/>
      <c r="AJ13" s="256" t="str">
        <f>IF(AND('A1-入学願書'!AA16="□",'A1-入学願書'!AE16="□"),"",IF(AND('A1-入学願書'!AA16="■",'A1-入学願書'!AE16="□"),"男","女"))</f>
        <v/>
      </c>
      <c r="AK13" s="256"/>
      <c r="AL13" s="256"/>
      <c r="AN13" s="2"/>
    </row>
    <row r="14" spans="1:40">
      <c r="A14" s="2"/>
      <c r="B14" s="2"/>
      <c r="C14" s="33" t="s">
        <v>34</v>
      </c>
      <c r="D14" s="19"/>
      <c r="E14" s="19"/>
      <c r="F14" s="17"/>
      <c r="G14" s="216"/>
      <c r="H14" s="216"/>
      <c r="I14" s="216"/>
      <c r="J14" s="216"/>
      <c r="K14" s="34" t="s">
        <v>35</v>
      </c>
      <c r="L14" s="17"/>
      <c r="M14" s="220"/>
      <c r="N14" s="220"/>
      <c r="O14" s="34" t="s">
        <v>36</v>
      </c>
      <c r="P14" s="17"/>
      <c r="Q14" s="220"/>
      <c r="R14" s="220"/>
      <c r="S14" s="34" t="s">
        <v>37</v>
      </c>
      <c r="T14" s="2"/>
      <c r="U14" s="2"/>
      <c r="V14" s="2"/>
      <c r="W14" s="2"/>
      <c r="X14" s="34" t="s">
        <v>47</v>
      </c>
      <c r="Y14" s="17"/>
      <c r="Z14" s="17"/>
      <c r="AA14" s="17"/>
      <c r="AB14" s="216"/>
      <c r="AC14" s="216"/>
      <c r="AD14" s="216"/>
      <c r="AE14" s="216"/>
      <c r="AF14" s="70"/>
      <c r="AG14" s="255" t="s">
        <v>227</v>
      </c>
      <c r="AH14" s="255"/>
      <c r="AI14" s="255"/>
      <c r="AJ14" s="199"/>
      <c r="AK14" s="199"/>
      <c r="AL14" s="199"/>
      <c r="AN14" s="2"/>
    </row>
    <row r="15" spans="1:40">
      <c r="M15" s="42"/>
      <c r="N15" s="42"/>
      <c r="Q15" s="42"/>
      <c r="R15" s="42"/>
      <c r="AB15" s="42"/>
      <c r="AC15" s="42"/>
      <c r="AD15" s="42"/>
      <c r="AE15" s="42"/>
      <c r="AF15" s="67"/>
      <c r="AG15" s="67"/>
      <c r="AI15" s="2"/>
      <c r="AJ15" s="2"/>
      <c r="AK15" s="2"/>
      <c r="AL15" s="2"/>
      <c r="AM15" s="2"/>
      <c r="AN15" s="2"/>
    </row>
    <row r="16" spans="1:40">
      <c r="A16" s="194" t="s">
        <v>22</v>
      </c>
      <c r="B16" s="194"/>
      <c r="C16" s="2" t="s">
        <v>60</v>
      </c>
      <c r="F16" s="2"/>
      <c r="G16" s="2"/>
      <c r="H16" s="2"/>
      <c r="I16" s="252">
        <f>学生戸籍地</f>
        <v>0</v>
      </c>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row>
    <row r="17" spans="1:51">
      <c r="A17" s="2"/>
      <c r="B17" s="2"/>
      <c r="C17" s="34" t="s">
        <v>61</v>
      </c>
      <c r="D17" s="17"/>
      <c r="E17" s="17"/>
      <c r="F17" s="38"/>
      <c r="G17" s="2"/>
      <c r="H17" s="2"/>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row>
    <row r="18" spans="1:51">
      <c r="C18" s="2"/>
      <c r="D18" s="2"/>
      <c r="E18" s="2"/>
      <c r="F18" s="2"/>
      <c r="G18" s="2"/>
      <c r="H18" s="2"/>
      <c r="I18" s="39"/>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51">
      <c r="A19" s="198"/>
      <c r="B19" s="198"/>
      <c r="C19" s="2" t="s">
        <v>63</v>
      </c>
      <c r="I19" s="252">
        <f>学生現住所</f>
        <v>0</v>
      </c>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row>
    <row r="20" spans="1:51">
      <c r="A20" s="2"/>
      <c r="B20" s="2"/>
      <c r="C20" s="34" t="s">
        <v>64</v>
      </c>
      <c r="D20" s="17"/>
      <c r="E20" s="17"/>
      <c r="F20" s="17"/>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row>
    <row r="21" spans="1:51">
      <c r="A21" s="2"/>
      <c r="B21" s="2"/>
      <c r="C21" s="17"/>
      <c r="D21" s="17"/>
      <c r="E21" s="17"/>
      <c r="F21" s="38"/>
      <c r="G21" s="2"/>
      <c r="H21" s="2"/>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row>
    <row r="22" spans="1:51">
      <c r="A22" s="194" t="s">
        <v>27</v>
      </c>
      <c r="B22" s="194"/>
      <c r="C22" s="2" t="s">
        <v>104</v>
      </c>
      <c r="D22" s="2"/>
      <c r="E22" s="2"/>
      <c r="F22" s="2"/>
      <c r="G22" s="2"/>
      <c r="H22" s="2"/>
      <c r="I22" s="2"/>
      <c r="J22" s="2"/>
      <c r="K22" s="2"/>
      <c r="L22" s="2"/>
      <c r="M22" s="2"/>
      <c r="N22" s="2"/>
      <c r="O22" s="2"/>
      <c r="P22" s="2"/>
      <c r="Q22" s="2"/>
      <c r="R22" s="2"/>
      <c r="S22" s="2"/>
      <c r="T22" s="17"/>
      <c r="U22" s="2"/>
      <c r="V22" s="2"/>
      <c r="W22" s="2"/>
      <c r="X22" s="2"/>
      <c r="Y22" s="2"/>
      <c r="Z22" s="2"/>
      <c r="AA22" s="2"/>
      <c r="AB22" s="2"/>
      <c r="AC22" s="2"/>
      <c r="AD22" s="2"/>
      <c r="AE22" s="2"/>
      <c r="AF22" s="2"/>
      <c r="AG22" s="2"/>
      <c r="AH22" s="2"/>
      <c r="AI22" s="2"/>
      <c r="AJ22" s="2"/>
      <c r="AK22" s="2"/>
      <c r="AL22" s="2"/>
      <c r="AM22" s="2"/>
      <c r="AN22" s="2"/>
    </row>
    <row r="23" spans="1:51" ht="13.5" customHeight="1">
      <c r="C23" s="17"/>
      <c r="D23" s="2"/>
      <c r="E23" s="2"/>
      <c r="F23" s="2"/>
      <c r="G23" s="2"/>
      <c r="H23" s="2"/>
      <c r="I23" s="2"/>
      <c r="J23" s="2"/>
      <c r="K23" s="2"/>
      <c r="L23" s="2"/>
      <c r="M23" s="2"/>
      <c r="N23" s="2"/>
      <c r="O23" s="2"/>
      <c r="P23" s="2"/>
      <c r="Q23" s="2"/>
      <c r="R23" s="2"/>
      <c r="S23" s="2"/>
      <c r="T23" s="2"/>
      <c r="V23" s="2"/>
      <c r="W23" s="2"/>
      <c r="X23" s="2"/>
      <c r="Y23" s="2"/>
      <c r="Z23" s="2"/>
      <c r="AA23" s="2"/>
      <c r="AB23" s="2"/>
      <c r="AC23" s="2"/>
      <c r="AD23" s="2"/>
      <c r="AE23" s="2"/>
      <c r="AF23" s="2"/>
      <c r="AG23" s="2"/>
      <c r="AH23" s="2"/>
      <c r="AI23" s="2"/>
      <c r="AJ23" s="2"/>
      <c r="AK23" s="2"/>
      <c r="AL23" s="2"/>
      <c r="AM23" s="2"/>
      <c r="AN23" s="2"/>
    </row>
    <row r="24" spans="1:51">
      <c r="A24" s="2"/>
      <c r="B24" s="2"/>
      <c r="C24" s="248" t="s">
        <v>105</v>
      </c>
      <c r="D24" s="248"/>
      <c r="E24" s="248"/>
      <c r="F24" s="248"/>
      <c r="G24" s="248"/>
      <c r="H24" s="248"/>
      <c r="I24" s="248"/>
      <c r="J24" s="4"/>
      <c r="K24" s="248" t="s">
        <v>106</v>
      </c>
      <c r="L24" s="248"/>
      <c r="M24" s="248"/>
      <c r="N24" s="248"/>
      <c r="O24" s="248"/>
      <c r="P24" s="248"/>
      <c r="Q24" s="248"/>
      <c r="R24" s="248"/>
      <c r="S24" s="248"/>
      <c r="T24" s="248"/>
      <c r="U24" s="248"/>
      <c r="V24" s="248"/>
      <c r="W24" s="248"/>
      <c r="X24" s="4"/>
      <c r="Y24" s="248" t="s">
        <v>107</v>
      </c>
      <c r="Z24" s="248"/>
      <c r="AA24" s="248"/>
      <c r="AB24" s="248"/>
      <c r="AC24" s="248"/>
      <c r="AD24" s="4"/>
      <c r="AE24" s="250" t="s">
        <v>108</v>
      </c>
      <c r="AF24" s="250"/>
      <c r="AG24" s="250" t="s">
        <v>108</v>
      </c>
      <c r="AH24" s="250"/>
      <c r="AI24" s="250"/>
      <c r="AJ24" s="4"/>
      <c r="AK24" s="248" t="s">
        <v>86</v>
      </c>
      <c r="AL24" s="248"/>
      <c r="AM24" s="248"/>
      <c r="AN24" s="248"/>
      <c r="AO24" s="11"/>
      <c r="AY24"/>
    </row>
    <row r="25" spans="1:51">
      <c r="A25" s="2"/>
      <c r="C25" s="206" t="s">
        <v>109</v>
      </c>
      <c r="D25" s="206"/>
      <c r="E25" s="206"/>
      <c r="F25" s="206"/>
      <c r="G25" s="206"/>
      <c r="H25" s="206"/>
      <c r="I25" s="206"/>
      <c r="J25" s="2"/>
      <c r="K25" s="206" t="s">
        <v>110</v>
      </c>
      <c r="L25" s="206"/>
      <c r="M25" s="206"/>
      <c r="N25" s="206"/>
      <c r="O25" s="206"/>
      <c r="P25" s="206"/>
      <c r="Q25" s="206"/>
      <c r="R25" s="206"/>
      <c r="S25" s="206"/>
      <c r="T25" s="206"/>
      <c r="U25" s="206"/>
      <c r="V25" s="206"/>
      <c r="W25" s="206"/>
      <c r="X25" s="2"/>
      <c r="Y25" s="206" t="s">
        <v>111</v>
      </c>
      <c r="Z25" s="206"/>
      <c r="AA25" s="206"/>
      <c r="AB25" s="206"/>
      <c r="AC25" s="206"/>
      <c r="AD25" s="34"/>
      <c r="AE25" s="207" t="s">
        <v>112</v>
      </c>
      <c r="AF25" s="207"/>
      <c r="AG25" s="207" t="s">
        <v>112</v>
      </c>
      <c r="AH25" s="207"/>
      <c r="AI25" s="207"/>
      <c r="AJ25" s="34"/>
      <c r="AK25" s="206" t="s">
        <v>89</v>
      </c>
      <c r="AL25" s="206"/>
      <c r="AM25" s="206"/>
      <c r="AN25" s="206"/>
      <c r="AO25" s="11"/>
      <c r="AY25"/>
    </row>
    <row r="26" spans="1:51" ht="18" customHeight="1">
      <c r="B26" s="35" t="s">
        <v>52</v>
      </c>
      <c r="C26" s="215"/>
      <c r="D26" s="215"/>
      <c r="E26" s="215"/>
      <c r="F26" s="215"/>
      <c r="G26" s="215"/>
      <c r="H26" s="215"/>
      <c r="I26" s="215"/>
      <c r="J26" s="2"/>
      <c r="K26" s="215"/>
      <c r="L26" s="215"/>
      <c r="M26" s="215"/>
      <c r="N26" s="215"/>
      <c r="O26" s="215"/>
      <c r="P26" s="215"/>
      <c r="Q26" s="215"/>
      <c r="R26" s="215"/>
      <c r="S26" s="215"/>
      <c r="T26" s="215"/>
      <c r="U26" s="215"/>
      <c r="V26" s="215"/>
      <c r="W26" s="215"/>
      <c r="X26" s="2"/>
      <c r="Y26" s="249"/>
      <c r="Z26" s="249"/>
      <c r="AA26" s="249"/>
      <c r="AB26" s="249"/>
      <c r="AC26" s="249"/>
      <c r="AD26" s="2"/>
      <c r="AE26" s="249"/>
      <c r="AF26" s="249"/>
      <c r="AG26" s="249"/>
      <c r="AH26" s="249"/>
      <c r="AI26" s="249"/>
      <c r="AJ26" s="44"/>
      <c r="AK26" s="196"/>
      <c r="AL26" s="196"/>
      <c r="AM26" s="196"/>
      <c r="AN26" s="196"/>
      <c r="AO26" s="11"/>
      <c r="AW26"/>
      <c r="AX26"/>
      <c r="AY26"/>
    </row>
    <row r="27" spans="1:51" ht="18" customHeight="1">
      <c r="B27" s="35" t="s">
        <v>54</v>
      </c>
      <c r="C27" s="215"/>
      <c r="D27" s="215"/>
      <c r="E27" s="215"/>
      <c r="F27" s="215"/>
      <c r="G27" s="215"/>
      <c r="H27" s="215"/>
      <c r="I27" s="215"/>
      <c r="J27" s="2"/>
      <c r="K27" s="215"/>
      <c r="L27" s="215"/>
      <c r="M27" s="215"/>
      <c r="N27" s="215"/>
      <c r="O27" s="215"/>
      <c r="P27" s="215"/>
      <c r="Q27" s="215"/>
      <c r="R27" s="215"/>
      <c r="S27" s="215"/>
      <c r="T27" s="215"/>
      <c r="U27" s="215"/>
      <c r="V27" s="215"/>
      <c r="W27" s="215"/>
      <c r="X27" s="2"/>
      <c r="Y27" s="249"/>
      <c r="Z27" s="249"/>
      <c r="AA27" s="249"/>
      <c r="AB27" s="249"/>
      <c r="AC27" s="249"/>
      <c r="AD27" s="2"/>
      <c r="AE27" s="249"/>
      <c r="AF27" s="249"/>
      <c r="AG27" s="249"/>
      <c r="AH27" s="249"/>
      <c r="AI27" s="249"/>
      <c r="AJ27" s="44"/>
      <c r="AK27" s="196"/>
      <c r="AL27" s="196"/>
      <c r="AM27" s="196"/>
      <c r="AN27" s="196"/>
      <c r="AO27" s="11"/>
      <c r="AW27"/>
      <c r="AX27"/>
      <c r="AY27"/>
    </row>
    <row r="28" spans="1:51" ht="18" customHeight="1">
      <c r="B28" s="35" t="s">
        <v>90</v>
      </c>
      <c r="C28" s="215"/>
      <c r="D28" s="215"/>
      <c r="E28" s="215"/>
      <c r="F28" s="215"/>
      <c r="G28" s="215"/>
      <c r="H28" s="215"/>
      <c r="I28" s="215"/>
      <c r="J28" s="2"/>
      <c r="K28" s="215"/>
      <c r="L28" s="215"/>
      <c r="M28" s="215"/>
      <c r="N28" s="215"/>
      <c r="O28" s="215"/>
      <c r="P28" s="215"/>
      <c r="Q28" s="215"/>
      <c r="R28" s="215"/>
      <c r="S28" s="215"/>
      <c r="T28" s="215"/>
      <c r="U28" s="215"/>
      <c r="V28" s="215"/>
      <c r="W28" s="215"/>
      <c r="X28" s="2"/>
      <c r="Y28" s="249"/>
      <c r="Z28" s="249"/>
      <c r="AA28" s="249"/>
      <c r="AB28" s="249"/>
      <c r="AC28" s="249"/>
      <c r="AD28" s="2"/>
      <c r="AE28" s="249"/>
      <c r="AF28" s="249"/>
      <c r="AG28" s="249"/>
      <c r="AH28" s="249"/>
      <c r="AI28" s="249"/>
      <c r="AJ28" s="44"/>
      <c r="AK28" s="196"/>
      <c r="AL28" s="196"/>
      <c r="AM28" s="196"/>
      <c r="AN28" s="196"/>
      <c r="AO28" s="11"/>
      <c r="AW28"/>
      <c r="AX28"/>
      <c r="AY28"/>
    </row>
    <row r="29" spans="1:51" ht="18" customHeight="1">
      <c r="B29" s="35" t="s">
        <v>91</v>
      </c>
      <c r="C29" s="251"/>
      <c r="D29" s="251"/>
      <c r="E29" s="251"/>
      <c r="F29" s="251"/>
      <c r="G29" s="251"/>
      <c r="H29" s="251"/>
      <c r="I29" s="251"/>
      <c r="J29" s="2"/>
      <c r="K29" s="215"/>
      <c r="L29" s="215"/>
      <c r="M29" s="215"/>
      <c r="N29" s="215"/>
      <c r="O29" s="215"/>
      <c r="P29" s="215"/>
      <c r="Q29" s="215"/>
      <c r="R29" s="215"/>
      <c r="S29" s="215"/>
      <c r="T29" s="215"/>
      <c r="U29" s="215"/>
      <c r="V29" s="215"/>
      <c r="W29" s="215"/>
      <c r="X29" s="2"/>
      <c r="Y29" s="249"/>
      <c r="Z29" s="249"/>
      <c r="AA29" s="249"/>
      <c r="AB29" s="249"/>
      <c r="AC29" s="249"/>
      <c r="AD29" s="2"/>
      <c r="AE29" s="249"/>
      <c r="AF29" s="249"/>
      <c r="AG29" s="249"/>
      <c r="AH29" s="249"/>
      <c r="AI29" s="249"/>
      <c r="AJ29" s="44"/>
      <c r="AK29" s="196"/>
      <c r="AL29" s="196"/>
      <c r="AM29" s="196"/>
      <c r="AN29" s="196"/>
      <c r="AO29" s="11"/>
      <c r="AW29"/>
      <c r="AX29"/>
      <c r="AY29"/>
    </row>
    <row r="30" spans="1:51" ht="18" customHeight="1">
      <c r="B30" s="35" t="s">
        <v>113</v>
      </c>
      <c r="C30" s="251"/>
      <c r="D30" s="251"/>
      <c r="E30" s="251"/>
      <c r="F30" s="251"/>
      <c r="G30" s="251"/>
      <c r="H30" s="251"/>
      <c r="I30" s="251"/>
      <c r="J30" s="2"/>
      <c r="K30" s="215"/>
      <c r="L30" s="215"/>
      <c r="M30" s="215"/>
      <c r="N30" s="215"/>
      <c r="O30" s="215"/>
      <c r="P30" s="215"/>
      <c r="Q30" s="215"/>
      <c r="R30" s="215"/>
      <c r="S30" s="215"/>
      <c r="T30" s="215"/>
      <c r="U30" s="215"/>
      <c r="V30" s="215"/>
      <c r="W30" s="215"/>
      <c r="X30" s="2"/>
      <c r="Y30" s="249"/>
      <c r="Z30" s="249"/>
      <c r="AA30" s="249"/>
      <c r="AB30" s="249"/>
      <c r="AC30" s="249"/>
      <c r="AD30" s="2"/>
      <c r="AE30" s="249"/>
      <c r="AF30" s="249"/>
      <c r="AG30" s="249"/>
      <c r="AH30" s="249"/>
      <c r="AI30" s="249"/>
      <c r="AJ30" s="44"/>
      <c r="AK30" s="196"/>
      <c r="AL30" s="196"/>
      <c r="AM30" s="196"/>
      <c r="AN30" s="196"/>
      <c r="AO30" s="11"/>
      <c r="AW30"/>
      <c r="AX30"/>
      <c r="AY30"/>
    </row>
    <row r="31" spans="1:51" ht="18" customHeight="1">
      <c r="B31" s="35" t="s">
        <v>114</v>
      </c>
      <c r="C31" s="251"/>
      <c r="D31" s="251"/>
      <c r="E31" s="251"/>
      <c r="F31" s="251"/>
      <c r="G31" s="251"/>
      <c r="H31" s="251"/>
      <c r="I31" s="251"/>
      <c r="J31" s="2"/>
      <c r="K31" s="215"/>
      <c r="L31" s="215"/>
      <c r="M31" s="215"/>
      <c r="N31" s="215"/>
      <c r="O31" s="215"/>
      <c r="P31" s="215"/>
      <c r="Q31" s="215"/>
      <c r="R31" s="215"/>
      <c r="S31" s="215"/>
      <c r="T31" s="215"/>
      <c r="U31" s="215"/>
      <c r="V31" s="215"/>
      <c r="W31" s="215"/>
      <c r="X31" s="2"/>
      <c r="Y31" s="249"/>
      <c r="Z31" s="249"/>
      <c r="AA31" s="249"/>
      <c r="AB31" s="249"/>
      <c r="AC31" s="249"/>
      <c r="AD31" s="2"/>
      <c r="AE31" s="249"/>
      <c r="AF31" s="249"/>
      <c r="AG31" s="249"/>
      <c r="AH31" s="249"/>
      <c r="AI31" s="249"/>
      <c r="AJ31" s="44"/>
      <c r="AK31" s="196"/>
      <c r="AL31" s="196"/>
      <c r="AM31" s="196"/>
      <c r="AN31" s="196"/>
      <c r="AO31" s="11"/>
      <c r="AW31"/>
      <c r="AX31"/>
      <c r="AY31"/>
    </row>
    <row r="32" spans="1:5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0">
      <c r="A33" s="194" t="s">
        <v>41</v>
      </c>
      <c r="B33" s="194"/>
      <c r="C33" s="2" t="s">
        <v>115</v>
      </c>
      <c r="D33" s="2"/>
      <c r="E33" s="2"/>
      <c r="F33" s="2"/>
      <c r="G33" s="2"/>
      <c r="H33" s="2"/>
      <c r="L33" s="2" t="str">
        <f>IF(学生氏名中&lt;&gt;"","■","□")</f>
        <v>□</v>
      </c>
      <c r="M33" s="2" t="s">
        <v>116</v>
      </c>
      <c r="N33" s="2"/>
      <c r="O33" s="2" t="s">
        <v>31</v>
      </c>
      <c r="Q33" s="2" t="s">
        <v>29</v>
      </c>
      <c r="R33" s="2" t="s">
        <v>117</v>
      </c>
      <c r="W33" s="2"/>
      <c r="X33" s="2"/>
      <c r="Y33" s="2"/>
      <c r="Z33" s="2"/>
      <c r="AA33" s="2"/>
      <c r="AB33" s="2"/>
      <c r="AC33" s="2"/>
      <c r="AD33" s="2"/>
      <c r="AE33" s="2"/>
      <c r="AF33" s="2"/>
      <c r="AG33" s="2"/>
      <c r="AH33" s="45"/>
      <c r="AI33" s="45"/>
      <c r="AJ33" s="2"/>
      <c r="AK33" s="2"/>
      <c r="AN33" s="2"/>
    </row>
    <row r="34" spans="1:40">
      <c r="C34" s="33" t="s">
        <v>118</v>
      </c>
      <c r="D34" s="2"/>
      <c r="E34" s="2"/>
      <c r="F34" s="2"/>
      <c r="G34" s="2"/>
      <c r="H34" s="2"/>
      <c r="L34" s="17"/>
      <c r="M34" s="34" t="s">
        <v>119</v>
      </c>
      <c r="N34" s="17"/>
      <c r="O34" s="17"/>
      <c r="P34" s="17"/>
      <c r="Q34" s="17"/>
      <c r="R34" s="34" t="s">
        <v>120</v>
      </c>
      <c r="W34" s="33"/>
      <c r="X34" s="2"/>
      <c r="Y34" s="2"/>
      <c r="Z34" s="2"/>
      <c r="AA34" s="2"/>
      <c r="AB34" s="2"/>
      <c r="AC34" s="2"/>
      <c r="AD34" s="2"/>
      <c r="AE34" s="2"/>
      <c r="AF34" s="2"/>
      <c r="AG34" s="2"/>
      <c r="AH34" s="45"/>
      <c r="AI34" s="45"/>
      <c r="AJ34" s="33"/>
      <c r="AK34" s="2"/>
      <c r="AN34" s="2"/>
    </row>
    <row r="35" spans="1:40">
      <c r="A35" s="2"/>
      <c r="B35" s="2"/>
      <c r="C35" s="248" t="s">
        <v>105</v>
      </c>
      <c r="D35" s="248"/>
      <c r="E35" s="248"/>
      <c r="F35" s="248"/>
      <c r="G35" s="248"/>
      <c r="H35" s="248"/>
      <c r="I35" s="248"/>
      <c r="J35" s="4"/>
      <c r="K35" s="248" t="s">
        <v>106</v>
      </c>
      <c r="L35" s="248"/>
      <c r="M35" s="248"/>
      <c r="N35" s="248"/>
      <c r="O35" s="248"/>
      <c r="P35" s="248"/>
      <c r="Q35" s="248"/>
      <c r="R35" s="248"/>
      <c r="S35" s="248"/>
      <c r="T35" s="248"/>
      <c r="U35" s="248"/>
      <c r="V35" s="248"/>
      <c r="W35" s="248"/>
      <c r="X35" s="4"/>
      <c r="Y35" s="248" t="s">
        <v>107</v>
      </c>
      <c r="Z35" s="248"/>
      <c r="AA35" s="248"/>
      <c r="AB35" s="248"/>
      <c r="AC35" s="248"/>
      <c r="AD35" s="4"/>
      <c r="AE35" s="250" t="s">
        <v>108</v>
      </c>
      <c r="AF35" s="250"/>
      <c r="AG35" s="250" t="s">
        <v>108</v>
      </c>
      <c r="AH35" s="250"/>
      <c r="AI35" s="250"/>
      <c r="AJ35" s="4"/>
      <c r="AK35" s="248" t="s">
        <v>86</v>
      </c>
      <c r="AL35" s="248"/>
      <c r="AM35" s="248"/>
      <c r="AN35" s="248"/>
    </row>
    <row r="36" spans="1:40">
      <c r="A36" s="2"/>
      <c r="C36" s="206" t="s">
        <v>109</v>
      </c>
      <c r="D36" s="206"/>
      <c r="E36" s="206"/>
      <c r="F36" s="206"/>
      <c r="G36" s="206"/>
      <c r="H36" s="206"/>
      <c r="I36" s="206"/>
      <c r="J36" s="2"/>
      <c r="K36" s="206" t="s">
        <v>110</v>
      </c>
      <c r="L36" s="206"/>
      <c r="M36" s="206"/>
      <c r="N36" s="206"/>
      <c r="O36" s="206"/>
      <c r="P36" s="206"/>
      <c r="Q36" s="206"/>
      <c r="R36" s="206"/>
      <c r="S36" s="206"/>
      <c r="T36" s="206"/>
      <c r="U36" s="206"/>
      <c r="V36" s="206"/>
      <c r="W36" s="206"/>
      <c r="X36" s="2"/>
      <c r="Y36" s="206" t="s">
        <v>111</v>
      </c>
      <c r="Z36" s="206"/>
      <c r="AA36" s="206"/>
      <c r="AB36" s="206"/>
      <c r="AC36" s="206"/>
      <c r="AD36" s="34"/>
      <c r="AE36" s="207" t="s">
        <v>112</v>
      </c>
      <c r="AF36" s="207"/>
      <c r="AG36" s="207" t="s">
        <v>112</v>
      </c>
      <c r="AH36" s="207"/>
      <c r="AI36" s="207"/>
      <c r="AJ36" s="34"/>
      <c r="AK36" s="206" t="s">
        <v>89</v>
      </c>
      <c r="AL36" s="206"/>
      <c r="AM36" s="206"/>
      <c r="AN36" s="206"/>
    </row>
    <row r="37" spans="1:40" ht="18" customHeight="1">
      <c r="B37" s="35" t="s">
        <v>52</v>
      </c>
      <c r="C37" s="215"/>
      <c r="D37" s="215"/>
      <c r="E37" s="215"/>
      <c r="F37" s="215"/>
      <c r="G37" s="215"/>
      <c r="H37" s="215"/>
      <c r="I37" s="215"/>
      <c r="J37" s="2"/>
      <c r="K37" s="215"/>
      <c r="L37" s="215"/>
      <c r="M37" s="215"/>
      <c r="N37" s="215"/>
      <c r="O37" s="215"/>
      <c r="P37" s="215"/>
      <c r="Q37" s="215"/>
      <c r="R37" s="215"/>
      <c r="S37" s="215"/>
      <c r="T37" s="215"/>
      <c r="U37" s="215"/>
      <c r="V37" s="215"/>
      <c r="W37" s="215"/>
      <c r="X37" s="2"/>
      <c r="Y37" s="249"/>
      <c r="Z37" s="249"/>
      <c r="AA37" s="249"/>
      <c r="AB37" s="249"/>
      <c r="AC37" s="249"/>
      <c r="AD37" s="2"/>
      <c r="AE37" s="249"/>
      <c r="AF37" s="249"/>
      <c r="AG37" s="249"/>
      <c r="AH37" s="249"/>
      <c r="AI37" s="249"/>
      <c r="AJ37" s="44"/>
      <c r="AK37" s="196"/>
      <c r="AL37" s="196"/>
      <c r="AM37" s="196"/>
      <c r="AN37" s="196"/>
    </row>
    <row r="38" spans="1:40" ht="18" customHeight="1">
      <c r="B38" s="35" t="s">
        <v>54</v>
      </c>
      <c r="C38" s="215"/>
      <c r="D38" s="215"/>
      <c r="E38" s="215"/>
      <c r="F38" s="215"/>
      <c r="G38" s="215"/>
      <c r="H38" s="215"/>
      <c r="I38" s="215"/>
      <c r="J38" s="2"/>
      <c r="K38" s="215"/>
      <c r="L38" s="215"/>
      <c r="M38" s="215"/>
      <c r="N38" s="215"/>
      <c r="O38" s="215"/>
      <c r="P38" s="215"/>
      <c r="Q38" s="215"/>
      <c r="R38" s="215"/>
      <c r="S38" s="215"/>
      <c r="T38" s="215"/>
      <c r="U38" s="215"/>
      <c r="V38" s="215"/>
      <c r="W38" s="215"/>
      <c r="X38" s="2"/>
      <c r="Y38" s="249"/>
      <c r="Z38" s="249"/>
      <c r="AA38" s="249"/>
      <c r="AB38" s="249"/>
      <c r="AC38" s="249"/>
      <c r="AD38" s="2"/>
      <c r="AE38" s="249"/>
      <c r="AF38" s="249"/>
      <c r="AG38" s="249"/>
      <c r="AH38" s="249"/>
      <c r="AI38" s="249"/>
      <c r="AJ38" s="44"/>
      <c r="AK38" s="196"/>
      <c r="AL38" s="196"/>
      <c r="AM38" s="196"/>
      <c r="AN38" s="196"/>
    </row>
    <row r="39" spans="1:40" ht="18" customHeight="1">
      <c r="B39" s="35" t="s">
        <v>90</v>
      </c>
      <c r="C39" s="215"/>
      <c r="D39" s="215"/>
      <c r="E39" s="215"/>
      <c r="F39" s="215"/>
      <c r="G39" s="215"/>
      <c r="H39" s="215"/>
      <c r="I39" s="215"/>
      <c r="J39" s="2"/>
      <c r="K39" s="215"/>
      <c r="L39" s="215"/>
      <c r="M39" s="215"/>
      <c r="N39" s="215"/>
      <c r="O39" s="215"/>
      <c r="P39" s="215"/>
      <c r="Q39" s="215"/>
      <c r="R39" s="215"/>
      <c r="S39" s="215"/>
      <c r="T39" s="215"/>
      <c r="U39" s="215"/>
      <c r="V39" s="215"/>
      <c r="W39" s="215"/>
      <c r="X39" s="2"/>
      <c r="Y39" s="249"/>
      <c r="Z39" s="249"/>
      <c r="AA39" s="249"/>
      <c r="AB39" s="249"/>
      <c r="AC39" s="249"/>
      <c r="AD39" s="2"/>
      <c r="AE39" s="249"/>
      <c r="AF39" s="249"/>
      <c r="AG39" s="249"/>
      <c r="AH39" s="249"/>
      <c r="AI39" s="249"/>
      <c r="AJ39" s="44"/>
      <c r="AK39" s="196"/>
      <c r="AL39" s="196"/>
      <c r="AM39" s="196"/>
      <c r="AN39" s="196"/>
    </row>
    <row r="40" spans="1:40">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c r="A41" s="194" t="s">
        <v>43</v>
      </c>
      <c r="B41" s="194"/>
      <c r="C41" s="2" t="s">
        <v>121</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3.5" customHeight="1">
      <c r="C42" s="17"/>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c r="A43" s="2"/>
      <c r="B43" s="2"/>
      <c r="C43" s="248" t="s">
        <v>122</v>
      </c>
      <c r="D43" s="248"/>
      <c r="E43" s="248"/>
      <c r="F43" s="248"/>
      <c r="G43" s="248"/>
      <c r="H43" s="248"/>
      <c r="I43" s="248"/>
      <c r="J43" s="4"/>
      <c r="K43" s="248" t="s">
        <v>106</v>
      </c>
      <c r="L43" s="248"/>
      <c r="M43" s="248"/>
      <c r="N43" s="248"/>
      <c r="O43" s="248"/>
      <c r="P43" s="248"/>
      <c r="Q43" s="248"/>
      <c r="R43" s="248"/>
      <c r="S43" s="248"/>
      <c r="T43" s="248"/>
      <c r="U43" s="248"/>
      <c r="V43" s="248"/>
      <c r="W43" s="248"/>
      <c r="X43" s="4"/>
      <c r="Y43" s="248" t="s">
        <v>123</v>
      </c>
      <c r="Z43" s="248"/>
      <c r="AA43" s="248"/>
      <c r="AB43" s="248"/>
      <c r="AC43" s="248"/>
      <c r="AD43" s="4"/>
      <c r="AE43" s="250" t="s">
        <v>124</v>
      </c>
      <c r="AF43" s="250"/>
      <c r="AG43" s="250"/>
      <c r="AH43" s="250"/>
      <c r="AI43" s="250"/>
      <c r="AJ43" s="4"/>
      <c r="AK43" s="248" t="s">
        <v>86</v>
      </c>
      <c r="AL43" s="248"/>
      <c r="AM43" s="248"/>
      <c r="AN43" s="248"/>
    </row>
    <row r="44" spans="1:40">
      <c r="A44" s="2"/>
      <c r="C44" s="206" t="s">
        <v>125</v>
      </c>
      <c r="D44" s="206"/>
      <c r="E44" s="206"/>
      <c r="F44" s="206"/>
      <c r="G44" s="206"/>
      <c r="H44" s="206"/>
      <c r="I44" s="206"/>
      <c r="J44" s="2"/>
      <c r="K44" s="206" t="s">
        <v>110</v>
      </c>
      <c r="L44" s="206"/>
      <c r="M44" s="206"/>
      <c r="N44" s="206"/>
      <c r="O44" s="206"/>
      <c r="P44" s="206"/>
      <c r="Q44" s="206"/>
      <c r="R44" s="206"/>
      <c r="S44" s="206"/>
      <c r="T44" s="206"/>
      <c r="U44" s="206"/>
      <c r="V44" s="206"/>
      <c r="W44" s="206"/>
      <c r="X44" s="2"/>
      <c r="Y44" s="206" t="s">
        <v>126</v>
      </c>
      <c r="Z44" s="206"/>
      <c r="AA44" s="206"/>
      <c r="AB44" s="206"/>
      <c r="AC44" s="206"/>
      <c r="AD44" s="34"/>
      <c r="AE44" s="207" t="s">
        <v>127</v>
      </c>
      <c r="AF44" s="207"/>
      <c r="AG44" s="207"/>
      <c r="AH44" s="207"/>
      <c r="AI44" s="207"/>
      <c r="AJ44" s="34"/>
      <c r="AK44" s="206" t="s">
        <v>89</v>
      </c>
      <c r="AL44" s="206"/>
      <c r="AM44" s="206"/>
      <c r="AN44" s="206"/>
    </row>
    <row r="45" spans="1:40" ht="18" customHeight="1">
      <c r="B45" s="15" t="s">
        <v>52</v>
      </c>
      <c r="C45" s="215"/>
      <c r="D45" s="215"/>
      <c r="E45" s="215"/>
      <c r="F45" s="215"/>
      <c r="G45" s="215"/>
      <c r="H45" s="215"/>
      <c r="I45" s="215"/>
      <c r="J45" s="2"/>
      <c r="K45" s="215"/>
      <c r="L45" s="215"/>
      <c r="M45" s="215"/>
      <c r="N45" s="215"/>
      <c r="O45" s="215"/>
      <c r="P45" s="215"/>
      <c r="Q45" s="215"/>
      <c r="R45" s="215"/>
      <c r="S45" s="215"/>
      <c r="T45" s="215"/>
      <c r="U45" s="215"/>
      <c r="V45" s="215"/>
      <c r="W45" s="215"/>
      <c r="X45" s="2"/>
      <c r="Y45" s="249"/>
      <c r="Z45" s="249"/>
      <c r="AA45" s="249"/>
      <c r="AB45" s="249"/>
      <c r="AC45" s="249"/>
      <c r="AD45" s="2"/>
      <c r="AE45" s="249"/>
      <c r="AF45" s="249"/>
      <c r="AG45" s="249"/>
      <c r="AH45" s="249"/>
      <c r="AI45" s="249"/>
      <c r="AJ45" s="44"/>
      <c r="AK45" s="196"/>
      <c r="AL45" s="196"/>
      <c r="AM45" s="196"/>
      <c r="AN45" s="196"/>
    </row>
    <row r="46" spans="1:40" ht="18" customHeight="1">
      <c r="B46" s="15" t="s">
        <v>54</v>
      </c>
      <c r="C46" s="215"/>
      <c r="D46" s="215"/>
      <c r="E46" s="215"/>
      <c r="F46" s="215"/>
      <c r="G46" s="215"/>
      <c r="H46" s="215"/>
      <c r="I46" s="215"/>
      <c r="J46" s="2"/>
      <c r="K46" s="215"/>
      <c r="L46" s="215"/>
      <c r="M46" s="215"/>
      <c r="N46" s="215"/>
      <c r="O46" s="215"/>
      <c r="P46" s="215"/>
      <c r="Q46" s="215"/>
      <c r="R46" s="215"/>
      <c r="S46" s="215"/>
      <c r="T46" s="215"/>
      <c r="U46" s="215"/>
      <c r="V46" s="215"/>
      <c r="W46" s="215"/>
      <c r="X46" s="2"/>
      <c r="Y46" s="249"/>
      <c r="Z46" s="249"/>
      <c r="AA46" s="249"/>
      <c r="AB46" s="249"/>
      <c r="AC46" s="249"/>
      <c r="AD46" s="2"/>
      <c r="AE46" s="249"/>
      <c r="AF46" s="249"/>
      <c r="AG46" s="249"/>
      <c r="AH46" s="249"/>
      <c r="AI46" s="249"/>
      <c r="AJ46" s="44"/>
      <c r="AK46" s="196"/>
      <c r="AL46" s="196"/>
      <c r="AM46" s="196"/>
      <c r="AN46" s="196"/>
    </row>
    <row r="47" spans="1:40">
      <c r="B47" s="2"/>
      <c r="C47" s="2"/>
      <c r="D47" s="2"/>
      <c r="E47" s="2"/>
      <c r="F47" s="2"/>
      <c r="G47" s="2"/>
      <c r="H47" s="2"/>
      <c r="I47" s="2"/>
      <c r="J47" s="2"/>
      <c r="K47" s="2"/>
      <c r="L47" s="2"/>
      <c r="M47" s="2"/>
      <c r="N47" s="2"/>
      <c r="O47" s="2"/>
      <c r="P47" s="2"/>
      <c r="Q47" s="2"/>
      <c r="R47" s="2"/>
      <c r="S47" s="2"/>
      <c r="T47" s="2"/>
      <c r="U47" s="2"/>
      <c r="V47" s="2"/>
      <c r="W47" s="2"/>
      <c r="X47" s="2"/>
      <c r="Y47" s="2"/>
      <c r="Z47" s="198"/>
      <c r="AA47" s="198"/>
      <c r="AB47" s="198"/>
      <c r="AC47" s="2"/>
      <c r="AD47" s="198"/>
      <c r="AE47" s="198"/>
      <c r="AF47" s="2"/>
      <c r="AG47" s="2"/>
      <c r="AH47" s="198"/>
      <c r="AI47" s="198"/>
      <c r="AJ47" s="198"/>
      <c r="AK47" s="2"/>
      <c r="AL47" s="198"/>
      <c r="AM47" s="198"/>
      <c r="AN47" s="2"/>
    </row>
    <row r="48" spans="1:40">
      <c r="A48" s="194" t="s">
        <v>45</v>
      </c>
      <c r="B48" s="194"/>
      <c r="C48" s="2" t="s">
        <v>128</v>
      </c>
      <c r="D48" s="2"/>
      <c r="E48" s="2"/>
      <c r="F48" s="2"/>
      <c r="G48" s="2"/>
      <c r="H48" s="2"/>
      <c r="L48" s="40" t="s">
        <v>29</v>
      </c>
      <c r="M48" s="2" t="s">
        <v>116</v>
      </c>
      <c r="N48" s="2"/>
      <c r="O48" s="2" t="s">
        <v>31</v>
      </c>
      <c r="Q48" s="40" t="s">
        <v>29</v>
      </c>
      <c r="R48" s="2" t="s">
        <v>117</v>
      </c>
      <c r="W48" s="2" t="s">
        <v>129</v>
      </c>
      <c r="X48" s="2"/>
      <c r="Y48" s="2"/>
      <c r="Z48" s="2"/>
      <c r="AA48" s="2"/>
      <c r="AB48" s="2"/>
      <c r="AC48" s="2"/>
      <c r="AD48" s="2"/>
      <c r="AE48" s="2"/>
      <c r="AF48" s="2" t="s">
        <v>130</v>
      </c>
      <c r="AG48" s="2"/>
      <c r="AH48" s="173"/>
      <c r="AI48" s="173"/>
      <c r="AJ48" s="2" t="s">
        <v>131</v>
      </c>
      <c r="AK48" s="2"/>
      <c r="AN48" s="2"/>
    </row>
    <row r="49" spans="1:54">
      <c r="C49" s="33" t="s">
        <v>132</v>
      </c>
      <c r="D49" s="2"/>
      <c r="E49" s="2"/>
      <c r="F49" s="2"/>
      <c r="G49" s="2"/>
      <c r="H49" s="2"/>
      <c r="L49" s="17"/>
      <c r="M49" s="34" t="s">
        <v>119</v>
      </c>
      <c r="N49" s="17"/>
      <c r="O49" s="17"/>
      <c r="P49" s="17"/>
      <c r="Q49" s="17"/>
      <c r="R49" s="34" t="s">
        <v>120</v>
      </c>
      <c r="W49" s="33" t="s">
        <v>133</v>
      </c>
      <c r="X49" s="2"/>
      <c r="Y49" s="2"/>
      <c r="Z49" s="2"/>
      <c r="AA49" s="2"/>
      <c r="AB49" s="2"/>
      <c r="AC49" s="2"/>
      <c r="AD49" s="2"/>
      <c r="AE49" s="2"/>
      <c r="AF49" s="2"/>
      <c r="AG49" s="2"/>
      <c r="AH49" s="174"/>
      <c r="AI49" s="174"/>
      <c r="AJ49" s="33" t="s">
        <v>134</v>
      </c>
      <c r="AK49" s="2"/>
      <c r="AN49" s="2"/>
    </row>
    <row r="50" spans="1:54" ht="13.5" customHeight="1">
      <c r="A50" s="2"/>
      <c r="B50" s="2"/>
      <c r="C50" s="197" t="str">
        <f>IF(学生氏名中&lt;&gt;"",IF(AND(L48="□",Q48="□"),"此项目请勿遗漏填选",IF(AND(L48="■",AH48=""),"右边的来日回数请输入。",IF(AND(C53="",Q48="□"),"请根据护照日本出入境记录填写下面的日期",IF(C53&lt;C54,"请在下面的第一行输入最近一次来日本的经历","")))),"")</f>
        <v/>
      </c>
      <c r="D50" s="197"/>
      <c r="E50" s="197"/>
      <c r="F50" s="197"/>
      <c r="G50" s="197"/>
      <c r="H50" s="197"/>
      <c r="I50" s="197"/>
      <c r="J50" s="197"/>
      <c r="K50" s="197"/>
      <c r="L50" s="197"/>
      <c r="M50" s="197"/>
      <c r="N50" s="197"/>
      <c r="O50" s="197"/>
      <c r="P50" s="197"/>
      <c r="Q50" s="197"/>
      <c r="R50" s="43"/>
      <c r="S50" s="43"/>
      <c r="T50" s="43"/>
      <c r="U50" s="43"/>
      <c r="V50" s="2"/>
      <c r="W50" s="2"/>
      <c r="X50" s="2"/>
      <c r="Y50" s="2"/>
      <c r="Z50" s="2"/>
      <c r="AA50" s="2"/>
      <c r="AB50" s="2"/>
      <c r="AC50" s="2"/>
      <c r="AD50" s="2"/>
      <c r="AE50" s="2"/>
      <c r="AF50" s="2"/>
      <c r="AG50" s="2"/>
      <c r="AH50" s="2"/>
      <c r="AI50" s="2"/>
      <c r="AJ50" s="2"/>
      <c r="AK50" s="2"/>
      <c r="AL50" s="2"/>
      <c r="AM50" s="2"/>
      <c r="AN50" s="2"/>
    </row>
    <row r="51" spans="1:54">
      <c r="A51" s="2"/>
      <c r="B51" s="2"/>
      <c r="C51" s="248" t="s">
        <v>135</v>
      </c>
      <c r="D51" s="248"/>
      <c r="E51" s="248"/>
      <c r="F51" s="248"/>
      <c r="G51" s="248"/>
      <c r="H51" s="248"/>
      <c r="I51" s="4"/>
      <c r="J51" s="248" t="s">
        <v>136</v>
      </c>
      <c r="K51" s="248"/>
      <c r="L51" s="248"/>
      <c r="M51" s="248"/>
      <c r="N51" s="248"/>
      <c r="O51" s="248"/>
      <c r="P51" s="4"/>
      <c r="Q51" s="248" t="s">
        <v>137</v>
      </c>
      <c r="R51" s="248"/>
      <c r="S51" s="248"/>
      <c r="T51" s="248"/>
      <c r="U51" s="4"/>
      <c r="V51" s="248" t="s">
        <v>138</v>
      </c>
      <c r="W51" s="248"/>
      <c r="X51" s="248"/>
      <c r="Y51" s="248"/>
      <c r="Z51" s="248"/>
      <c r="AA51" s="248"/>
      <c r="AB51" s="248"/>
      <c r="AC51" s="248"/>
      <c r="AD51" s="248"/>
      <c r="AE51" s="248"/>
      <c r="AF51" s="248"/>
      <c r="AG51" s="248"/>
      <c r="AH51" s="248"/>
      <c r="AI51" s="248"/>
      <c r="AJ51" s="2"/>
      <c r="AK51" s="248" t="s">
        <v>86</v>
      </c>
      <c r="AL51" s="248"/>
      <c r="AM51" s="248"/>
      <c r="AN51" s="248"/>
    </row>
    <row r="52" spans="1:54">
      <c r="A52" s="2"/>
      <c r="B52" s="2"/>
      <c r="C52" s="206" t="s">
        <v>139</v>
      </c>
      <c r="D52" s="206"/>
      <c r="E52" s="206"/>
      <c r="F52" s="206"/>
      <c r="G52" s="206"/>
      <c r="H52" s="206"/>
      <c r="I52" s="41"/>
      <c r="J52" s="206" t="s">
        <v>140</v>
      </c>
      <c r="K52" s="206"/>
      <c r="L52" s="206"/>
      <c r="M52" s="206"/>
      <c r="N52" s="206"/>
      <c r="O52" s="206"/>
      <c r="P52" s="41"/>
      <c r="Q52" s="206" t="s">
        <v>141</v>
      </c>
      <c r="R52" s="206"/>
      <c r="S52" s="206"/>
      <c r="T52" s="206"/>
      <c r="U52" s="41"/>
      <c r="V52" s="206" t="s">
        <v>142</v>
      </c>
      <c r="W52" s="206"/>
      <c r="X52" s="206"/>
      <c r="Y52" s="206"/>
      <c r="Z52" s="206"/>
      <c r="AA52" s="206"/>
      <c r="AB52" s="206"/>
      <c r="AC52" s="206"/>
      <c r="AD52" s="206"/>
      <c r="AE52" s="206"/>
      <c r="AF52" s="206"/>
      <c r="AG52" s="206"/>
      <c r="AH52" s="206"/>
      <c r="AI52" s="206"/>
      <c r="AJ52" s="34"/>
      <c r="AK52" s="206" t="s">
        <v>89</v>
      </c>
      <c r="AL52" s="206"/>
      <c r="AM52" s="206"/>
      <c r="AN52" s="206"/>
    </row>
    <row r="53" spans="1:54" ht="18.75" customHeight="1">
      <c r="A53" s="245" t="s">
        <v>52</v>
      </c>
      <c r="B53" s="245"/>
      <c r="C53" s="205"/>
      <c r="D53" s="205"/>
      <c r="E53" s="205"/>
      <c r="F53" s="205"/>
      <c r="G53" s="205"/>
      <c r="H53" s="205"/>
      <c r="I53" s="2"/>
      <c r="J53" s="205"/>
      <c r="K53" s="205"/>
      <c r="L53" s="205"/>
      <c r="M53" s="205"/>
      <c r="N53" s="205"/>
      <c r="O53" s="205"/>
      <c r="P53" s="2"/>
      <c r="Q53" s="196"/>
      <c r="R53" s="196"/>
      <c r="S53" s="196"/>
      <c r="T53" s="196"/>
      <c r="U53" s="2"/>
      <c r="V53" s="196"/>
      <c r="W53" s="196"/>
      <c r="X53" s="196"/>
      <c r="Y53" s="196"/>
      <c r="Z53" s="196"/>
      <c r="AA53" s="196"/>
      <c r="AB53" s="196"/>
      <c r="AC53" s="196"/>
      <c r="AD53" s="196"/>
      <c r="AE53" s="196"/>
      <c r="AF53" s="196"/>
      <c r="AG53" s="196"/>
      <c r="AH53" s="196"/>
      <c r="AI53" s="196"/>
      <c r="AJ53" s="46"/>
      <c r="AK53" s="196"/>
      <c r="AL53" s="196"/>
      <c r="AM53" s="196"/>
      <c r="AN53" s="196"/>
    </row>
    <row r="54" spans="1:54" ht="18.75" customHeight="1">
      <c r="A54" s="246" t="str">
        <f>IF(A53="予定:","①","②")</f>
        <v>②</v>
      </c>
      <c r="B54" s="246"/>
      <c r="C54" s="205"/>
      <c r="D54" s="205"/>
      <c r="E54" s="205"/>
      <c r="F54" s="205"/>
      <c r="G54" s="205"/>
      <c r="H54" s="205"/>
      <c r="I54" s="2"/>
      <c r="J54" s="247"/>
      <c r="K54" s="247"/>
      <c r="L54" s="247"/>
      <c r="M54" s="247"/>
      <c r="N54" s="247"/>
      <c r="O54" s="247"/>
      <c r="P54" s="2"/>
      <c r="Q54" s="196"/>
      <c r="R54" s="196"/>
      <c r="S54" s="196"/>
      <c r="T54" s="196"/>
      <c r="U54" s="2"/>
      <c r="V54" s="196"/>
      <c r="W54" s="196"/>
      <c r="X54" s="196"/>
      <c r="Y54" s="196"/>
      <c r="Z54" s="196"/>
      <c r="AA54" s="196"/>
      <c r="AB54" s="196"/>
      <c r="AC54" s="196"/>
      <c r="AD54" s="196"/>
      <c r="AE54" s="196"/>
      <c r="AF54" s="196"/>
      <c r="AG54" s="196"/>
      <c r="AH54" s="196"/>
      <c r="AI54" s="196"/>
      <c r="AJ54" s="46"/>
      <c r="AK54" s="196"/>
      <c r="AL54" s="196"/>
      <c r="AM54" s="196"/>
      <c r="AN54" s="196"/>
    </row>
    <row r="55" spans="1:54" ht="13.5" customHeight="1">
      <c r="B55" s="13"/>
      <c r="C55" s="36"/>
      <c r="D55" s="36"/>
      <c r="E55" s="36"/>
      <c r="F55" s="36"/>
      <c r="G55" s="36"/>
      <c r="H55" s="36"/>
      <c r="I55" s="2"/>
      <c r="J55" s="36"/>
      <c r="K55" s="36"/>
      <c r="L55" s="36"/>
      <c r="M55" s="36"/>
      <c r="N55" s="36"/>
      <c r="O55" s="36"/>
      <c r="P55" s="2"/>
      <c r="Q55" s="8"/>
      <c r="R55" s="8"/>
      <c r="S55" s="8"/>
      <c r="T55" s="8"/>
      <c r="U55" s="2"/>
      <c r="V55" s="8"/>
      <c r="W55" s="8"/>
      <c r="X55" s="8"/>
      <c r="Y55" s="8"/>
      <c r="Z55" s="8"/>
      <c r="AA55" s="8"/>
      <c r="AB55" s="8"/>
      <c r="AC55" s="8"/>
      <c r="AD55" s="8"/>
      <c r="AE55" s="8"/>
      <c r="AF55" s="8"/>
      <c r="AG55" s="8"/>
      <c r="AH55" s="8"/>
      <c r="AI55" s="8"/>
      <c r="AJ55" s="8"/>
      <c r="AK55" s="8"/>
      <c r="AL55" s="8"/>
      <c r="AM55" s="8"/>
      <c r="AN55" s="8"/>
    </row>
    <row r="56" spans="1:54" ht="13.5" customHeight="1">
      <c r="A56" s="194" t="s">
        <v>50</v>
      </c>
      <c r="B56" s="194"/>
      <c r="C56" s="2" t="s">
        <v>143</v>
      </c>
      <c r="D56" s="2"/>
      <c r="E56" s="2"/>
      <c r="F56" s="2"/>
      <c r="G56" s="2"/>
      <c r="H56" s="2"/>
      <c r="I56" s="2"/>
      <c r="J56" s="2"/>
      <c r="K56" s="2"/>
      <c r="L56" s="2"/>
      <c r="M56" s="2"/>
      <c r="N56" s="2"/>
      <c r="T56" s="40" t="s">
        <v>29</v>
      </c>
      <c r="U56" s="2" t="s">
        <v>116</v>
      </c>
      <c r="V56" s="2"/>
      <c r="W56" s="2" t="s">
        <v>130</v>
      </c>
      <c r="X56" s="2"/>
      <c r="Y56" s="178"/>
      <c r="Z56" s="178"/>
      <c r="AA56" s="2" t="s">
        <v>131</v>
      </c>
      <c r="AB56" s="2"/>
      <c r="AD56" s="2"/>
      <c r="AE56" s="2" t="s">
        <v>31</v>
      </c>
      <c r="AF56" s="40" t="s">
        <v>29</v>
      </c>
      <c r="AG56" s="234" t="s">
        <v>117</v>
      </c>
      <c r="AH56" s="234"/>
      <c r="AI56" s="2"/>
    </row>
    <row r="57" spans="1:54">
      <c r="C57" s="34" t="s">
        <v>144</v>
      </c>
      <c r="T57" s="17"/>
      <c r="U57" s="34" t="s">
        <v>119</v>
      </c>
      <c r="V57" s="17"/>
      <c r="W57" s="2"/>
      <c r="X57" s="2"/>
      <c r="Y57" s="179"/>
      <c r="Z57" s="179"/>
      <c r="AA57" s="33" t="s">
        <v>134</v>
      </c>
      <c r="AB57" s="2"/>
      <c r="AD57" s="34"/>
      <c r="AE57" s="17"/>
      <c r="AF57" s="2"/>
      <c r="AG57" s="73" t="s">
        <v>120</v>
      </c>
      <c r="AH57" s="2"/>
      <c r="AI57" s="2"/>
      <c r="AJ57" s="17"/>
      <c r="AL57" s="17"/>
    </row>
    <row r="58" spans="1:54">
      <c r="C58" s="37" t="str">
        <f>IF(学生氏名中&lt;&gt;"",IF(AND(T56="□",AF56="□"),"此项目请勿遗漏填选",""),"")</f>
        <v/>
      </c>
    </row>
    <row r="59" spans="1:54">
      <c r="U59" s="230" t="s">
        <v>217</v>
      </c>
      <c r="V59" s="230"/>
      <c r="W59" s="230"/>
      <c r="X59" s="230"/>
      <c r="Y59" s="230"/>
      <c r="Z59" s="230"/>
      <c r="AA59" s="232"/>
      <c r="AB59" s="233"/>
      <c r="AC59" s="233"/>
      <c r="AD59" s="233"/>
      <c r="AE59" s="2" t="s">
        <v>131</v>
      </c>
      <c r="AF59" s="2"/>
      <c r="AG59" s="68"/>
    </row>
    <row r="60" spans="1:54">
      <c r="Q60" s="2"/>
      <c r="R60" s="2"/>
      <c r="S60" s="2"/>
      <c r="U60" s="231" t="s">
        <v>145</v>
      </c>
      <c r="V60" s="231"/>
      <c r="W60" s="231"/>
      <c r="X60" s="231"/>
      <c r="Y60" s="231"/>
      <c r="Z60" s="231"/>
      <c r="AA60" s="179"/>
      <c r="AB60" s="179"/>
      <c r="AC60" s="179"/>
      <c r="AD60" s="179"/>
      <c r="AE60" s="33" t="s">
        <v>134</v>
      </c>
      <c r="AF60" s="2"/>
      <c r="AG60" s="69"/>
      <c r="AN60" s="2"/>
    </row>
    <row r="61" spans="1:54">
      <c r="Q61" s="2"/>
      <c r="R61" s="2"/>
      <c r="S61" s="2"/>
      <c r="V61" s="2"/>
      <c r="W61" s="17"/>
      <c r="X61" s="2"/>
      <c r="Y61" s="2"/>
      <c r="Z61" s="2"/>
      <c r="AA61" s="7"/>
      <c r="AB61" s="7"/>
      <c r="AC61" s="7"/>
      <c r="AD61" s="7"/>
      <c r="AE61" s="7"/>
      <c r="AF61" s="7"/>
      <c r="AG61" s="7"/>
      <c r="AN61" s="2"/>
    </row>
    <row r="62" spans="1:54">
      <c r="Q62" s="2"/>
      <c r="R62" s="2"/>
      <c r="S62" s="2"/>
      <c r="V62" s="2"/>
      <c r="W62" s="17"/>
      <c r="X62" s="2"/>
      <c r="Y62" s="2"/>
      <c r="Z62" s="2"/>
      <c r="AA62" s="7"/>
      <c r="AB62" s="7"/>
      <c r="AC62" s="7"/>
      <c r="AD62" s="7"/>
      <c r="AE62" s="7"/>
      <c r="AF62" s="7"/>
      <c r="AG62" s="7"/>
      <c r="AN62" s="2"/>
      <c r="AP62" s="25" t="s">
        <v>146</v>
      </c>
      <c r="AQ62" s="25"/>
      <c r="AR62" s="25"/>
      <c r="AS62" s="25"/>
      <c r="AT62" s="25"/>
      <c r="AU62" s="25"/>
      <c r="AV62" s="25"/>
      <c r="AW62" s="25"/>
      <c r="AX62" s="25"/>
      <c r="AY62" s="25"/>
      <c r="AZ62" s="47"/>
      <c r="BA62" s="47"/>
      <c r="BB62" s="47"/>
    </row>
    <row r="63" spans="1:54">
      <c r="AP63" s="25"/>
      <c r="AQ63" s="25"/>
      <c r="AR63" s="25"/>
      <c r="AS63" s="25"/>
      <c r="AT63" s="25"/>
      <c r="AU63" s="25"/>
      <c r="AV63" s="25"/>
      <c r="AW63" s="25"/>
      <c r="AX63" s="25"/>
      <c r="AY63" s="25"/>
      <c r="AZ63" s="47"/>
      <c r="BA63" s="47"/>
      <c r="BB63" s="47"/>
    </row>
    <row r="64" spans="1:54">
      <c r="A64" s="194" t="s">
        <v>59</v>
      </c>
      <c r="B64" s="194"/>
      <c r="C64" s="2" t="s">
        <v>147</v>
      </c>
      <c r="G64" s="16" t="str">
        <f>IF(AND(学生氏名中&lt;&gt;"",C67=""),"(中文填写)","")</f>
        <v/>
      </c>
      <c r="P64" s="222" t="str">
        <f>IF('A1-入学願書'!AZ10&lt;&gt;0,"",IF(AT66=0,"",IF(AT66&lt;250,"留学理由字数过少",IF(AT66&gt;300,"留学理由字数过多",""))))</f>
        <v/>
      </c>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P64" s="25" t="s">
        <v>148</v>
      </c>
      <c r="AQ64" s="25"/>
      <c r="AR64" s="25"/>
      <c r="AS64" s="25"/>
      <c r="AT64" s="25"/>
      <c r="AU64" s="25"/>
      <c r="AV64" s="25"/>
      <c r="AW64" s="25"/>
      <c r="AX64" s="25"/>
      <c r="AY64" s="25"/>
      <c r="AZ64" s="47"/>
      <c r="BA64" s="47"/>
      <c r="BB64" s="47"/>
    </row>
    <row r="65" spans="3:54">
      <c r="C65" s="48" t="s">
        <v>149</v>
      </c>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P65" s="25" t="s">
        <v>199</v>
      </c>
      <c r="AQ65" s="25"/>
      <c r="AR65" s="25"/>
      <c r="AS65" s="25"/>
      <c r="AT65" s="25"/>
      <c r="AU65" s="25"/>
      <c r="AV65" s="25"/>
      <c r="AW65" s="25"/>
      <c r="AX65" s="25"/>
      <c r="AY65" s="25"/>
      <c r="AZ65" s="47"/>
      <c r="BA65" s="47"/>
      <c r="BB65" s="47"/>
    </row>
    <row r="66" spans="3:54">
      <c r="C66" s="19"/>
      <c r="AP66" s="52" t="s">
        <v>150</v>
      </c>
      <c r="AQ66" s="53"/>
      <c r="AR66" s="53"/>
      <c r="AS66" s="53"/>
      <c r="AT66" s="235">
        <f>LEN(C67)</f>
        <v>0</v>
      </c>
      <c r="AU66" s="235"/>
      <c r="AV66" s="25"/>
      <c r="AW66" s="25"/>
      <c r="AX66" s="25"/>
      <c r="AZ66" s="47"/>
      <c r="BA66" s="47"/>
      <c r="BB66" s="47"/>
    </row>
    <row r="67" spans="3:54" ht="13.5" customHeight="1">
      <c r="C67" s="236"/>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8"/>
      <c r="AP67" s="25"/>
      <c r="AQ67" s="25"/>
      <c r="AR67" s="25"/>
      <c r="AS67" s="25"/>
      <c r="AT67" s="25"/>
      <c r="AU67" s="25"/>
      <c r="AV67" s="25"/>
      <c r="AW67" s="25"/>
      <c r="AX67" s="25"/>
      <c r="AY67" s="25"/>
      <c r="AZ67" s="47"/>
      <c r="BA67" s="47"/>
      <c r="BB67" s="47"/>
    </row>
    <row r="68" spans="3:54" ht="13.5" customHeight="1">
      <c r="C68" s="239"/>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1"/>
      <c r="AP68" s="25" t="s">
        <v>203</v>
      </c>
      <c r="AQ68" s="25"/>
      <c r="AR68" s="25"/>
      <c r="AS68" s="25"/>
      <c r="AT68" s="25"/>
      <c r="AU68" s="25"/>
      <c r="AV68" s="25"/>
      <c r="AW68" s="25"/>
      <c r="AX68" s="25"/>
      <c r="AY68" s="25"/>
      <c r="AZ68" s="47"/>
      <c r="BA68" s="47"/>
      <c r="BB68" s="47"/>
    </row>
    <row r="69" spans="3:54" ht="13.5" customHeight="1">
      <c r="C69" s="239"/>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1"/>
      <c r="AP69" s="25" t="s">
        <v>204</v>
      </c>
      <c r="AQ69" s="25"/>
      <c r="AR69" s="25"/>
      <c r="AS69" s="25"/>
      <c r="AT69" s="25"/>
      <c r="AU69" s="25"/>
      <c r="AV69" s="25"/>
      <c r="AW69" s="25"/>
      <c r="AX69" s="25"/>
      <c r="AY69" s="25"/>
      <c r="AZ69" s="47"/>
      <c r="BA69" s="47"/>
      <c r="BB69" s="47"/>
    </row>
    <row r="70" spans="3:54" ht="13.5" customHeight="1">
      <c r="C70" s="239"/>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1"/>
      <c r="AP70" s="25"/>
      <c r="AQ70" s="25"/>
      <c r="AR70" s="25"/>
      <c r="AS70" s="25"/>
      <c r="AT70" s="25"/>
      <c r="AU70" s="25"/>
      <c r="AV70" s="25"/>
      <c r="AW70" s="25"/>
      <c r="AX70" s="25"/>
      <c r="AY70" s="25"/>
      <c r="AZ70" s="47"/>
      <c r="BA70" s="47"/>
      <c r="BB70" s="47"/>
    </row>
    <row r="71" spans="3:54" ht="13.5" customHeight="1">
      <c r="C71" s="239"/>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1"/>
      <c r="AP71" s="25" t="s">
        <v>205</v>
      </c>
      <c r="AQ71" s="25"/>
      <c r="AR71" s="25"/>
      <c r="AS71" s="25"/>
      <c r="AT71" s="25"/>
      <c r="AU71" s="25"/>
      <c r="AV71" s="25"/>
      <c r="AW71" s="25"/>
      <c r="AX71" s="25"/>
      <c r="AY71" s="25"/>
      <c r="AZ71" s="47"/>
      <c r="BA71" s="47"/>
      <c r="BB71" s="47"/>
    </row>
    <row r="72" spans="3:54" ht="13.5" customHeight="1">
      <c r="C72" s="239"/>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1"/>
      <c r="AP72" s="25" t="s">
        <v>206</v>
      </c>
      <c r="AQ72" s="25"/>
      <c r="AR72" s="25"/>
      <c r="AS72" s="25"/>
      <c r="AT72" s="25"/>
      <c r="AU72" s="25"/>
      <c r="AV72" s="25"/>
      <c r="AW72" s="25"/>
      <c r="AX72" s="25"/>
      <c r="AY72" s="25"/>
      <c r="AZ72" s="47"/>
      <c r="BA72" s="47"/>
      <c r="BB72" s="47"/>
    </row>
    <row r="73" spans="3:54" ht="13.5" customHeight="1">
      <c r="C73" s="239"/>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1"/>
      <c r="AP73" s="25" t="s">
        <v>197</v>
      </c>
      <c r="AQ73" s="25"/>
      <c r="AR73" s="25"/>
      <c r="AS73" s="25"/>
      <c r="AT73" s="25"/>
      <c r="AU73" s="25"/>
      <c r="AV73" s="25"/>
      <c r="AW73" s="25"/>
      <c r="AX73" s="25"/>
      <c r="AY73" s="25"/>
      <c r="AZ73" s="47"/>
      <c r="BA73" s="47"/>
      <c r="BB73" s="47"/>
    </row>
    <row r="74" spans="3:54" ht="13.5" customHeight="1">
      <c r="C74" s="239"/>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1"/>
      <c r="AP74" s="25" t="s">
        <v>198</v>
      </c>
      <c r="AQ74" s="25"/>
      <c r="AR74" s="25"/>
      <c r="AS74" s="25"/>
      <c r="AT74" s="25"/>
      <c r="AU74" s="25"/>
      <c r="AV74" s="25"/>
      <c r="AW74" s="25"/>
      <c r="AX74" s="25"/>
      <c r="AY74" s="25"/>
      <c r="AZ74" s="47"/>
      <c r="BA74" s="47"/>
      <c r="BB74" s="47"/>
    </row>
    <row r="75" spans="3:54" ht="13.5" customHeight="1">
      <c r="C75" s="239"/>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1"/>
      <c r="AP75" s="25"/>
      <c r="AQ75" s="25"/>
      <c r="AR75" s="25"/>
      <c r="AS75" s="25"/>
      <c r="AT75" s="25"/>
      <c r="AU75" s="25"/>
      <c r="AV75" s="25"/>
      <c r="AW75" s="25"/>
      <c r="AX75" s="25"/>
      <c r="AY75" s="25"/>
      <c r="AZ75" s="47"/>
      <c r="BA75" s="47"/>
      <c r="BB75" s="47"/>
    </row>
    <row r="76" spans="3:54" ht="13.5" customHeight="1">
      <c r="C76" s="239"/>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1"/>
      <c r="AP76" s="25"/>
      <c r="AQ76" s="25"/>
      <c r="AR76" s="25"/>
      <c r="AS76" s="25"/>
      <c r="AT76" s="25"/>
      <c r="AU76" s="25"/>
      <c r="AV76" s="25"/>
      <c r="AW76" s="25"/>
      <c r="AX76" s="25"/>
      <c r="AY76" s="25"/>
      <c r="AZ76" s="47"/>
      <c r="BA76" s="47"/>
      <c r="BB76" s="47"/>
    </row>
    <row r="77" spans="3:54" ht="13.5" customHeight="1">
      <c r="C77" s="239"/>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1"/>
      <c r="AP77" s="25"/>
      <c r="AQ77" s="25"/>
      <c r="AR77" s="25"/>
      <c r="AS77" s="25"/>
      <c r="AT77" s="25"/>
      <c r="AU77" s="25"/>
      <c r="AV77" s="25"/>
      <c r="AW77" s="25"/>
      <c r="AX77" s="25"/>
      <c r="AY77" s="25"/>
      <c r="AZ77" s="47"/>
      <c r="BA77" s="47"/>
      <c r="BB77" s="47"/>
    </row>
    <row r="78" spans="3:54" ht="13.5" customHeight="1">
      <c r="C78" s="239"/>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1"/>
    </row>
    <row r="79" spans="3:54" ht="13.5" customHeight="1">
      <c r="C79" s="239"/>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1"/>
    </row>
    <row r="80" spans="3:54" ht="13.5" customHeight="1">
      <c r="C80" s="239"/>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1"/>
    </row>
    <row r="81" spans="1:49" ht="13.5" customHeight="1">
      <c r="C81" s="239"/>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1"/>
    </row>
    <row r="82" spans="1:49" ht="13.5" customHeight="1">
      <c r="C82" s="239"/>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1"/>
    </row>
    <row r="83" spans="1:49" ht="13.5" customHeight="1">
      <c r="C83" s="239"/>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1"/>
    </row>
    <row r="84" spans="1:49" ht="13.5" customHeight="1">
      <c r="C84" s="242"/>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4"/>
    </row>
    <row r="85" spans="1:49" ht="18" customHeight="1"/>
    <row r="86" spans="1:49">
      <c r="A86" s="194" t="s">
        <v>62</v>
      </c>
      <c r="B86" s="194"/>
      <c r="C86" s="2" t="s">
        <v>214</v>
      </c>
      <c r="K86" s="40" t="s">
        <v>32</v>
      </c>
      <c r="L86" s="2" t="s">
        <v>210</v>
      </c>
      <c r="Q86" s="40" t="s">
        <v>29</v>
      </c>
      <c r="R86" s="2" t="s">
        <v>211</v>
      </c>
      <c r="X86" s="40" t="s">
        <v>29</v>
      </c>
      <c r="Y86" s="2" t="s">
        <v>151</v>
      </c>
      <c r="AC86" s="40" t="s">
        <v>29</v>
      </c>
      <c r="AD86" s="2" t="s">
        <v>152</v>
      </c>
      <c r="AI86" s="40" t="s">
        <v>29</v>
      </c>
      <c r="AJ86" s="2" t="s">
        <v>153</v>
      </c>
    </row>
    <row r="87" spans="1:49">
      <c r="C87" s="33" t="s">
        <v>277</v>
      </c>
      <c r="K87" s="34" t="s">
        <v>213</v>
      </c>
      <c r="L87" s="33"/>
      <c r="M87" s="49"/>
      <c r="N87" s="49"/>
      <c r="O87" s="49"/>
      <c r="P87" s="49"/>
      <c r="Q87" s="49"/>
      <c r="R87" s="33" t="s">
        <v>212</v>
      </c>
      <c r="S87" s="49"/>
      <c r="T87" s="49"/>
      <c r="U87" s="49"/>
      <c r="V87" s="49"/>
      <c r="W87" s="49"/>
      <c r="X87" s="49"/>
      <c r="Y87" s="33" t="s">
        <v>154</v>
      </c>
      <c r="Z87" s="49"/>
      <c r="AA87" s="49"/>
      <c r="AB87" s="49"/>
      <c r="AC87" s="49"/>
      <c r="AD87" s="33" t="s">
        <v>155</v>
      </c>
      <c r="AE87" s="49"/>
      <c r="AF87" s="49"/>
      <c r="AG87" s="49"/>
      <c r="AH87" s="49"/>
      <c r="AJ87" s="51" t="s">
        <v>156</v>
      </c>
    </row>
    <row r="89" spans="1:49">
      <c r="C89" s="15" t="s">
        <v>52</v>
      </c>
      <c r="D89" s="2" t="s">
        <v>279</v>
      </c>
      <c r="L89" s="45"/>
      <c r="M89" s="45"/>
      <c r="N89" s="227"/>
      <c r="O89" s="227"/>
      <c r="P89" s="227"/>
      <c r="Q89" s="227"/>
      <c r="R89" s="227"/>
      <c r="S89" s="227"/>
      <c r="T89" s="227"/>
      <c r="U89" s="227"/>
      <c r="X89" s="2" t="s">
        <v>157</v>
      </c>
      <c r="AE89" s="173"/>
      <c r="AF89" s="173"/>
      <c r="AG89" s="173"/>
      <c r="AH89" s="173"/>
      <c r="AI89" s="173"/>
      <c r="AJ89" s="173"/>
      <c r="AK89" s="173"/>
      <c r="AL89" s="173"/>
      <c r="AM89" s="173"/>
      <c r="AN89" s="173"/>
    </row>
    <row r="90" spans="1:49">
      <c r="D90" s="33" t="s">
        <v>278</v>
      </c>
      <c r="L90" s="74"/>
      <c r="M90" s="74"/>
      <c r="N90" s="228"/>
      <c r="O90" s="228"/>
      <c r="P90" s="228"/>
      <c r="Q90" s="228"/>
      <c r="R90" s="228"/>
      <c r="S90" s="228"/>
      <c r="T90" s="228"/>
      <c r="U90" s="228"/>
      <c r="X90" s="33" t="s">
        <v>158</v>
      </c>
      <c r="AE90" s="174"/>
      <c r="AF90" s="174"/>
      <c r="AG90" s="174"/>
      <c r="AH90" s="174"/>
      <c r="AI90" s="174"/>
      <c r="AJ90" s="174"/>
      <c r="AK90" s="174"/>
      <c r="AL90" s="174"/>
      <c r="AM90" s="174"/>
      <c r="AN90" s="174"/>
    </row>
    <row r="91" spans="1:49">
      <c r="AW91"/>
    </row>
    <row r="92" spans="1:49">
      <c r="C92" s="15" t="s">
        <v>54</v>
      </c>
      <c r="D92" s="2" t="s">
        <v>159</v>
      </c>
      <c r="L92" s="173"/>
      <c r="M92" s="173"/>
      <c r="N92" s="173"/>
      <c r="O92" s="173"/>
      <c r="P92" s="173"/>
      <c r="Q92" s="173"/>
      <c r="R92" s="173"/>
      <c r="S92" s="173"/>
      <c r="T92" s="173"/>
      <c r="U92" s="173"/>
      <c r="V92" s="192"/>
      <c r="X92" s="2" t="s">
        <v>160</v>
      </c>
      <c r="AE92" s="173"/>
      <c r="AF92" s="173"/>
      <c r="AG92" s="173"/>
      <c r="AH92" s="173"/>
      <c r="AI92" s="173"/>
      <c r="AJ92" s="173"/>
      <c r="AK92" s="173"/>
      <c r="AL92" s="173"/>
      <c r="AM92" s="173"/>
      <c r="AN92" s="173"/>
    </row>
    <row r="93" spans="1:49">
      <c r="D93" s="33" t="s">
        <v>161</v>
      </c>
      <c r="L93" s="174"/>
      <c r="M93" s="174"/>
      <c r="N93" s="174"/>
      <c r="O93" s="174"/>
      <c r="P93" s="174"/>
      <c r="Q93" s="174"/>
      <c r="R93" s="174"/>
      <c r="S93" s="174"/>
      <c r="T93" s="174"/>
      <c r="U93" s="174"/>
      <c r="V93" s="192"/>
      <c r="X93" s="33" t="s">
        <v>162</v>
      </c>
      <c r="AE93" s="174"/>
      <c r="AF93" s="174"/>
      <c r="AG93" s="174"/>
      <c r="AH93" s="174"/>
      <c r="AI93" s="174"/>
      <c r="AJ93" s="174"/>
      <c r="AK93" s="174"/>
      <c r="AL93" s="174"/>
      <c r="AM93" s="174"/>
      <c r="AN93" s="174"/>
    </row>
    <row r="95" spans="1:49">
      <c r="C95" s="15" t="s">
        <v>90</v>
      </c>
      <c r="D95" s="2" t="s">
        <v>163</v>
      </c>
      <c r="T95" s="220"/>
      <c r="U95" s="220"/>
      <c r="V95" s="220"/>
      <c r="W95" s="220"/>
      <c r="X95" s="220"/>
      <c r="Y95" s="220"/>
      <c r="Z95" s="220"/>
      <c r="AA95" s="220"/>
      <c r="AB95" s="220"/>
      <c r="AC95" s="220"/>
      <c r="AD95" s="220"/>
      <c r="AE95" s="220"/>
      <c r="AF95" s="220"/>
      <c r="AG95" s="220"/>
      <c r="AH95" s="220"/>
      <c r="AI95" s="220"/>
      <c r="AJ95" s="220"/>
      <c r="AK95" s="220"/>
      <c r="AL95" s="220"/>
      <c r="AM95" s="220"/>
      <c r="AN95" s="220"/>
    </row>
    <row r="96" spans="1:49">
      <c r="D96" s="33" t="s">
        <v>156</v>
      </c>
      <c r="T96" s="216"/>
      <c r="U96" s="216"/>
      <c r="V96" s="216"/>
      <c r="W96" s="216"/>
      <c r="X96" s="216"/>
      <c r="Y96" s="216"/>
      <c r="Z96" s="216"/>
      <c r="AA96" s="216"/>
      <c r="AB96" s="216"/>
      <c r="AC96" s="216"/>
      <c r="AD96" s="216"/>
      <c r="AE96" s="216"/>
      <c r="AF96" s="216"/>
      <c r="AG96" s="216"/>
      <c r="AH96" s="216"/>
      <c r="AI96" s="216"/>
      <c r="AJ96" s="216"/>
      <c r="AK96" s="216"/>
      <c r="AL96" s="216"/>
      <c r="AM96" s="216"/>
      <c r="AN96" s="216"/>
    </row>
    <row r="97" spans="1:40" ht="18" customHeight="1"/>
    <row r="98" spans="1:40" ht="18" customHeight="1">
      <c r="A98" s="194" t="s">
        <v>65</v>
      </c>
      <c r="B98" s="194"/>
      <c r="C98" s="2" t="s">
        <v>164</v>
      </c>
      <c r="J98" s="5" t="s">
        <v>52</v>
      </c>
      <c r="K98" s="224">
        <f>経費支弁者1氏名</f>
        <v>0</v>
      </c>
      <c r="L98" s="224"/>
      <c r="M98" s="224"/>
      <c r="N98" s="224"/>
      <c r="O98" s="224"/>
      <c r="P98" s="224"/>
      <c r="Q98" s="224"/>
      <c r="R98" s="224"/>
      <c r="S98" s="224"/>
      <c r="T98" s="224"/>
      <c r="U98" s="224"/>
      <c r="V98" s="224"/>
      <c r="Y98" s="2" t="s">
        <v>165</v>
      </c>
      <c r="AF98" s="5" t="s">
        <v>52</v>
      </c>
      <c r="AG98" s="225"/>
      <c r="AH98" s="225"/>
      <c r="AI98" s="225"/>
      <c r="AJ98" s="225"/>
      <c r="AK98" s="225"/>
      <c r="AL98" s="225"/>
      <c r="AM98" s="225"/>
      <c r="AN98" s="225"/>
    </row>
    <row r="99" spans="1:40" ht="18" customHeight="1">
      <c r="C99" s="33" t="s">
        <v>95</v>
      </c>
      <c r="J99" s="6" t="s">
        <v>54</v>
      </c>
      <c r="K99" s="226">
        <f>経費支弁者2氏名</f>
        <v>0</v>
      </c>
      <c r="L99" s="226"/>
      <c r="M99" s="226"/>
      <c r="N99" s="226"/>
      <c r="O99" s="226"/>
      <c r="P99" s="226"/>
      <c r="Q99" s="226"/>
      <c r="R99" s="226"/>
      <c r="S99" s="226"/>
      <c r="T99" s="226"/>
      <c r="U99" s="226"/>
      <c r="V99" s="226"/>
      <c r="Y99" s="33" t="s">
        <v>166</v>
      </c>
      <c r="AF99" s="20" t="s">
        <v>54</v>
      </c>
      <c r="AG99" s="196"/>
      <c r="AH99" s="196"/>
      <c r="AI99" s="196"/>
      <c r="AJ99" s="196"/>
      <c r="AK99" s="196"/>
      <c r="AL99" s="196"/>
      <c r="AM99" s="196"/>
      <c r="AN99" s="196"/>
    </row>
    <row r="101" spans="1:40" ht="18" customHeight="1">
      <c r="A101" s="198"/>
      <c r="B101" s="198"/>
      <c r="C101" s="2" t="s">
        <v>122</v>
      </c>
      <c r="J101" s="5" t="s">
        <v>52</v>
      </c>
      <c r="K101" s="214"/>
      <c r="L101" s="214"/>
      <c r="M101" s="214"/>
      <c r="N101" s="214"/>
      <c r="O101" s="214"/>
      <c r="P101" s="214"/>
      <c r="Q101" s="214"/>
      <c r="R101" s="214"/>
      <c r="S101" s="214"/>
      <c r="T101" s="214"/>
      <c r="U101" s="214"/>
      <c r="V101" s="214"/>
      <c r="Y101" s="2" t="s">
        <v>167</v>
      </c>
      <c r="AD101" s="50"/>
      <c r="AF101" s="5" t="s">
        <v>52</v>
      </c>
      <c r="AG101" s="225"/>
      <c r="AH101" s="225"/>
      <c r="AI101" s="225"/>
      <c r="AJ101" s="225"/>
      <c r="AK101" s="225"/>
      <c r="AL101" s="225"/>
      <c r="AM101" s="225"/>
      <c r="AN101" s="225"/>
    </row>
    <row r="102" spans="1:40" ht="18" customHeight="1">
      <c r="C102" s="33" t="s">
        <v>168</v>
      </c>
      <c r="J102" s="20" t="s">
        <v>54</v>
      </c>
      <c r="K102" s="215"/>
      <c r="L102" s="215"/>
      <c r="M102" s="215"/>
      <c r="N102" s="215"/>
      <c r="O102" s="215"/>
      <c r="P102" s="215"/>
      <c r="Q102" s="215"/>
      <c r="R102" s="215"/>
      <c r="S102" s="215"/>
      <c r="T102" s="215"/>
      <c r="U102" s="215"/>
      <c r="V102" s="215"/>
      <c r="Y102" s="33" t="s">
        <v>169</v>
      </c>
      <c r="AD102" s="50"/>
      <c r="AF102" s="20" t="s">
        <v>54</v>
      </c>
      <c r="AG102" s="223"/>
      <c r="AH102" s="223"/>
      <c r="AI102" s="223"/>
      <c r="AJ102" s="223"/>
      <c r="AK102" s="223"/>
      <c r="AL102" s="223"/>
      <c r="AM102" s="223"/>
      <c r="AN102" s="223"/>
    </row>
    <row r="104" spans="1:40" ht="18" customHeight="1">
      <c r="A104" s="198"/>
      <c r="B104" s="198"/>
      <c r="C104" s="2" t="s">
        <v>280</v>
      </c>
      <c r="J104" s="5" t="s">
        <v>52</v>
      </c>
      <c r="K104" s="229"/>
      <c r="L104" s="229"/>
      <c r="M104" s="229"/>
      <c r="N104" s="229"/>
      <c r="O104" s="229"/>
      <c r="P104" s="229"/>
      <c r="Q104" s="229"/>
      <c r="R104" s="229"/>
      <c r="S104" s="229"/>
      <c r="T104" s="229"/>
      <c r="U104" s="229"/>
      <c r="V104" s="229"/>
      <c r="W104" s="213" t="s">
        <v>282</v>
      </c>
      <c r="X104" s="214"/>
      <c r="Y104" s="214"/>
      <c r="Z104" s="111"/>
      <c r="AA104" s="111"/>
      <c r="AB104" s="111"/>
      <c r="AC104" s="111"/>
      <c r="AD104" s="111"/>
      <c r="AE104" s="111"/>
      <c r="AF104" s="111"/>
      <c r="AG104" s="111"/>
      <c r="AH104" s="111"/>
      <c r="AI104" s="111"/>
      <c r="AJ104" s="111"/>
      <c r="AK104" s="111"/>
      <c r="AL104" s="111"/>
      <c r="AM104" s="111"/>
      <c r="AN104" s="111"/>
    </row>
    <row r="105" spans="1:40" ht="18" customHeight="1">
      <c r="C105" s="33" t="s">
        <v>281</v>
      </c>
      <c r="J105" s="20" t="s">
        <v>54</v>
      </c>
      <c r="K105" s="221"/>
      <c r="L105" s="221"/>
      <c r="M105" s="221"/>
      <c r="N105" s="221"/>
      <c r="O105" s="221"/>
      <c r="P105" s="221"/>
      <c r="Q105" s="221"/>
      <c r="R105" s="221"/>
      <c r="S105" s="221"/>
      <c r="T105" s="221"/>
      <c r="U105" s="221"/>
      <c r="V105" s="221"/>
      <c r="W105" s="213" t="s">
        <v>282</v>
      </c>
      <c r="X105" s="214"/>
      <c r="Y105" s="214"/>
      <c r="Z105" s="111"/>
      <c r="AA105" s="111"/>
      <c r="AB105" s="111"/>
      <c r="AC105" s="111"/>
      <c r="AD105" s="111"/>
      <c r="AE105" s="111"/>
      <c r="AF105" s="111"/>
      <c r="AG105" s="111"/>
      <c r="AH105" s="111"/>
      <c r="AI105" s="111"/>
      <c r="AJ105" s="111"/>
      <c r="AK105" s="111"/>
      <c r="AL105" s="111"/>
      <c r="AM105" s="111"/>
      <c r="AN105" s="111"/>
    </row>
    <row r="107" spans="1:40" ht="18" customHeight="1">
      <c r="C107" s="2" t="s">
        <v>170</v>
      </c>
      <c r="J107" s="5" t="s">
        <v>52</v>
      </c>
      <c r="K107" s="214"/>
      <c r="L107" s="214"/>
      <c r="M107" s="214"/>
      <c r="N107" s="214"/>
      <c r="O107" s="214"/>
      <c r="P107" s="214"/>
      <c r="Q107" s="214"/>
      <c r="R107" s="214"/>
      <c r="S107" s="214"/>
      <c r="T107" s="214"/>
      <c r="U107" s="214"/>
      <c r="V107" s="214"/>
    </row>
    <row r="108" spans="1:40" ht="18" customHeight="1">
      <c r="C108" s="33" t="s">
        <v>171</v>
      </c>
      <c r="J108" s="20" t="s">
        <v>54</v>
      </c>
      <c r="K108" s="215"/>
      <c r="L108" s="215"/>
      <c r="M108" s="215"/>
      <c r="N108" s="215"/>
      <c r="O108" s="215"/>
      <c r="P108" s="215"/>
      <c r="Q108" s="215"/>
      <c r="R108" s="215"/>
      <c r="S108" s="215"/>
      <c r="T108" s="215"/>
      <c r="U108" s="215"/>
      <c r="V108" s="215"/>
    </row>
    <row r="111" spans="1:40">
      <c r="C111" s="2" t="s">
        <v>172</v>
      </c>
      <c r="P111" s="216">
        <f>学生氏名中</f>
        <v>0</v>
      </c>
      <c r="Q111" s="216"/>
      <c r="R111" s="216"/>
      <c r="S111" s="216"/>
      <c r="T111" s="216"/>
      <c r="U111" s="216"/>
      <c r="V111" s="2" t="s">
        <v>173</v>
      </c>
    </row>
    <row r="112" spans="1:40">
      <c r="C112" s="48" t="s">
        <v>174</v>
      </c>
    </row>
    <row r="115" spans="14:39">
      <c r="Q115" s="2" t="s">
        <v>175</v>
      </c>
      <c r="R115" s="2"/>
      <c r="S115" s="2"/>
      <c r="T115" s="2"/>
      <c r="V115" s="220">
        <f>'A1-入学願書'!V57</f>
        <v>0</v>
      </c>
      <c r="W115" s="220"/>
      <c r="X115" s="220"/>
      <c r="Y115" s="220"/>
      <c r="Z115" s="220"/>
      <c r="AA115" s="2" t="s">
        <v>24</v>
      </c>
      <c r="AB115" s="2"/>
      <c r="AC115" s="2"/>
      <c r="AD115" s="220">
        <f>'A1-入学願書'!AD57</f>
        <v>0</v>
      </c>
      <c r="AE115" s="220"/>
      <c r="AF115" s="220"/>
      <c r="AG115" s="2" t="s">
        <v>25</v>
      </c>
      <c r="AH115" s="2"/>
      <c r="AI115" s="2"/>
      <c r="AJ115" s="220">
        <f>'A1-入学願書'!AJ57</f>
        <v>0</v>
      </c>
      <c r="AK115" s="220"/>
      <c r="AL115" s="220"/>
      <c r="AM115" s="2" t="s">
        <v>26</v>
      </c>
    </row>
    <row r="116" spans="14:39">
      <c r="Q116" s="34" t="s">
        <v>99</v>
      </c>
      <c r="V116" s="216"/>
      <c r="W116" s="216"/>
      <c r="X116" s="216"/>
      <c r="Y116" s="216"/>
      <c r="Z116" s="216"/>
      <c r="AA116" s="34" t="s">
        <v>35</v>
      </c>
      <c r="AD116" s="216"/>
      <c r="AE116" s="216"/>
      <c r="AF116" s="216"/>
      <c r="AG116" s="34" t="s">
        <v>36</v>
      </c>
      <c r="AJ116" s="216"/>
      <c r="AK116" s="216"/>
      <c r="AL116" s="216"/>
      <c r="AM116" s="34" t="s">
        <v>37</v>
      </c>
    </row>
    <row r="118" spans="14:39">
      <c r="Q118" s="2" t="s">
        <v>100</v>
      </c>
      <c r="R118" s="2"/>
      <c r="S118" s="2"/>
      <c r="V118" s="218"/>
      <c r="W118" s="218"/>
      <c r="X118" s="218"/>
      <c r="Y118" s="218"/>
      <c r="Z118" s="218"/>
      <c r="AA118" s="218"/>
      <c r="AB118" s="218"/>
      <c r="AC118" s="218"/>
      <c r="AD118" s="218"/>
      <c r="AE118" s="218"/>
      <c r="AF118" s="218"/>
      <c r="AG118" s="218"/>
      <c r="AH118" s="218"/>
      <c r="AI118" s="218"/>
      <c r="AJ118" s="218"/>
      <c r="AK118" s="198"/>
      <c r="AL118" s="198"/>
      <c r="AM118" s="198"/>
    </row>
    <row r="119" spans="14:39">
      <c r="Q119" s="34" t="s">
        <v>101</v>
      </c>
      <c r="V119" s="219"/>
      <c r="W119" s="219"/>
      <c r="X119" s="219"/>
      <c r="Y119" s="219"/>
      <c r="Z119" s="219"/>
      <c r="AA119" s="219"/>
      <c r="AB119" s="219"/>
      <c r="AC119" s="219"/>
      <c r="AD119" s="219"/>
      <c r="AE119" s="219"/>
      <c r="AF119" s="219"/>
      <c r="AG119" s="219"/>
      <c r="AH119" s="219"/>
      <c r="AI119" s="219"/>
      <c r="AJ119" s="219"/>
      <c r="AK119" s="199"/>
      <c r="AL119" s="199"/>
      <c r="AM119" s="199"/>
    </row>
    <row r="123" spans="14:39">
      <c r="N123" s="217" t="s">
        <v>176</v>
      </c>
      <c r="O123" s="217"/>
      <c r="P123" s="217"/>
      <c r="Q123" s="217"/>
      <c r="R123" s="217"/>
      <c r="S123" s="217"/>
      <c r="T123" s="217"/>
      <c r="U123" s="217"/>
      <c r="V123" s="217"/>
      <c r="W123" s="217"/>
      <c r="X123" s="217"/>
      <c r="Y123" s="217"/>
      <c r="Z123" s="217"/>
      <c r="AA123" s="217"/>
      <c r="AB123" s="217"/>
      <c r="AC123" s="217"/>
    </row>
  </sheetData>
  <sheetProtection algorithmName="SHA-512" hashValue="Rc/APlHnfJcA6cHV3ao651mvCM9e/QsU9FA3WldtEf8p8SwnoGNyPn2NNnA7PFodtCz/D0vCIxFiRu+7jFJfXw==" saltValue="takpSl9VRB4DR829H+chtQ==" spinCount="100000" sheet="1" formatCells="0" formatColumns="0" formatRows="0" insertColumns="0" insertRows="0" insertHyperlinks="0" deleteColumns="0" deleteRows="0" sort="0" autoFilter="0" pivotTables="0"/>
  <mergeCells count="177">
    <mergeCell ref="B3:I8"/>
    <mergeCell ref="K6:AD7"/>
    <mergeCell ref="J10:Q11"/>
    <mergeCell ref="Z10:AG11"/>
    <mergeCell ref="I19:AN20"/>
    <mergeCell ref="I16:AN17"/>
    <mergeCell ref="G13:J14"/>
    <mergeCell ref="M13:N14"/>
    <mergeCell ref="Q13:R14"/>
    <mergeCell ref="AB13:AE14"/>
    <mergeCell ref="AG13:AI13"/>
    <mergeCell ref="AG14:AI14"/>
    <mergeCell ref="AJ13:AL14"/>
    <mergeCell ref="K8:AD8"/>
    <mergeCell ref="A10:B10"/>
    <mergeCell ref="A13:B13"/>
    <mergeCell ref="V13:W13"/>
    <mergeCell ref="A16:B16"/>
    <mergeCell ref="A19:B19"/>
    <mergeCell ref="A22:B22"/>
    <mergeCell ref="C24:I24"/>
    <mergeCell ref="K24:W24"/>
    <mergeCell ref="Y24:AC24"/>
    <mergeCell ref="AE24:AI24"/>
    <mergeCell ref="AK24:AN24"/>
    <mergeCell ref="C27:I27"/>
    <mergeCell ref="K27:W27"/>
    <mergeCell ref="Y27:AC27"/>
    <mergeCell ref="AE27:AI27"/>
    <mergeCell ref="AK27:AN27"/>
    <mergeCell ref="C25:I25"/>
    <mergeCell ref="K25:W25"/>
    <mergeCell ref="Y25:AC25"/>
    <mergeCell ref="AE25:AI25"/>
    <mergeCell ref="AK25:AN25"/>
    <mergeCell ref="C26:I26"/>
    <mergeCell ref="K26:W26"/>
    <mergeCell ref="Y26:AC26"/>
    <mergeCell ref="AE26:AI26"/>
    <mergeCell ref="AK26:AN26"/>
    <mergeCell ref="C28:I28"/>
    <mergeCell ref="K28:W28"/>
    <mergeCell ref="Y28:AC28"/>
    <mergeCell ref="AE28:AI28"/>
    <mergeCell ref="AK28:AN28"/>
    <mergeCell ref="C29:I29"/>
    <mergeCell ref="K29:W29"/>
    <mergeCell ref="Y29:AC29"/>
    <mergeCell ref="AE29:AI29"/>
    <mergeCell ref="AK29:AN29"/>
    <mergeCell ref="C30:I30"/>
    <mergeCell ref="K30:W30"/>
    <mergeCell ref="Y30:AC30"/>
    <mergeCell ref="AE30:AI30"/>
    <mergeCell ref="AK30:AN30"/>
    <mergeCell ref="C31:I31"/>
    <mergeCell ref="K31:W31"/>
    <mergeCell ref="Y31:AC31"/>
    <mergeCell ref="AE31:AI31"/>
    <mergeCell ref="AK31:AN31"/>
    <mergeCell ref="A33:B33"/>
    <mergeCell ref="C35:I35"/>
    <mergeCell ref="K35:W35"/>
    <mergeCell ref="Y35:AC35"/>
    <mergeCell ref="AE35:AI35"/>
    <mergeCell ref="AK35:AN35"/>
    <mergeCell ref="C36:I36"/>
    <mergeCell ref="K36:W36"/>
    <mergeCell ref="Y36:AC36"/>
    <mergeCell ref="AE36:AI36"/>
    <mergeCell ref="AK36:AN36"/>
    <mergeCell ref="C37:I37"/>
    <mergeCell ref="K37:W37"/>
    <mergeCell ref="Y37:AC37"/>
    <mergeCell ref="AE37:AI37"/>
    <mergeCell ref="AK37:AN37"/>
    <mergeCell ref="C38:I38"/>
    <mergeCell ref="K38:W38"/>
    <mergeCell ref="Y38:AC38"/>
    <mergeCell ref="AE38:AI38"/>
    <mergeCell ref="AK38:AN38"/>
    <mergeCell ref="C39:I39"/>
    <mergeCell ref="K39:W39"/>
    <mergeCell ref="Y39:AC39"/>
    <mergeCell ref="AE39:AI39"/>
    <mergeCell ref="AK39:AN39"/>
    <mergeCell ref="A41:B41"/>
    <mergeCell ref="C43:I43"/>
    <mergeCell ref="K43:W43"/>
    <mergeCell ref="Y43:AC43"/>
    <mergeCell ref="AE43:AI43"/>
    <mergeCell ref="AK43:AN43"/>
    <mergeCell ref="C44:I44"/>
    <mergeCell ref="K44:W44"/>
    <mergeCell ref="Y44:AC44"/>
    <mergeCell ref="AE44:AI44"/>
    <mergeCell ref="AK44:AN44"/>
    <mergeCell ref="C45:I45"/>
    <mergeCell ref="K45:W45"/>
    <mergeCell ref="Y45:AC45"/>
    <mergeCell ref="AE45:AI45"/>
    <mergeCell ref="AK45:AN45"/>
    <mergeCell ref="C46:I46"/>
    <mergeCell ref="K46:W46"/>
    <mergeCell ref="Y46:AC46"/>
    <mergeCell ref="AE46:AI46"/>
    <mergeCell ref="AK46:AN46"/>
    <mergeCell ref="Z47:AB47"/>
    <mergeCell ref="AD47:AE47"/>
    <mergeCell ref="AH47:AJ47"/>
    <mergeCell ref="AL47:AM47"/>
    <mergeCell ref="A48:B48"/>
    <mergeCell ref="C50:Q50"/>
    <mergeCell ref="C51:H51"/>
    <mergeCell ref="J51:O51"/>
    <mergeCell ref="Q51:T51"/>
    <mergeCell ref="V51:AI51"/>
    <mergeCell ref="AK51:AN51"/>
    <mergeCell ref="AH48:AI49"/>
    <mergeCell ref="C52:H52"/>
    <mergeCell ref="J52:O52"/>
    <mergeCell ref="Q52:T52"/>
    <mergeCell ref="V52:AI52"/>
    <mergeCell ref="AK52:AN52"/>
    <mergeCell ref="A53:B53"/>
    <mergeCell ref="C53:H53"/>
    <mergeCell ref="J53:O53"/>
    <mergeCell ref="Q53:T53"/>
    <mergeCell ref="V53:AI53"/>
    <mergeCell ref="AK53:AN53"/>
    <mergeCell ref="A54:B54"/>
    <mergeCell ref="C54:H54"/>
    <mergeCell ref="J54:O54"/>
    <mergeCell ref="Q54:T54"/>
    <mergeCell ref="V54:AI54"/>
    <mergeCell ref="AK54:AN54"/>
    <mergeCell ref="A56:B56"/>
    <mergeCell ref="U59:Z59"/>
    <mergeCell ref="U60:Z60"/>
    <mergeCell ref="Y56:Z57"/>
    <mergeCell ref="AA59:AD60"/>
    <mergeCell ref="AG56:AH56"/>
    <mergeCell ref="A64:B64"/>
    <mergeCell ref="AT66:AU66"/>
    <mergeCell ref="A86:B86"/>
    <mergeCell ref="C67:AN84"/>
    <mergeCell ref="AE89:AN90"/>
    <mergeCell ref="AE92:AN93"/>
    <mergeCell ref="P64:AN65"/>
    <mergeCell ref="K102:V102"/>
    <mergeCell ref="AG102:AN102"/>
    <mergeCell ref="A104:B104"/>
    <mergeCell ref="A98:B98"/>
    <mergeCell ref="K98:V98"/>
    <mergeCell ref="AG98:AN98"/>
    <mergeCell ref="K99:V99"/>
    <mergeCell ref="AG99:AN99"/>
    <mergeCell ref="A101:B101"/>
    <mergeCell ref="K101:V101"/>
    <mergeCell ref="AG101:AN101"/>
    <mergeCell ref="V92:V93"/>
    <mergeCell ref="L92:U93"/>
    <mergeCell ref="T95:AN96"/>
    <mergeCell ref="N89:U90"/>
    <mergeCell ref="K104:V104"/>
    <mergeCell ref="W104:Y104"/>
    <mergeCell ref="W105:Y105"/>
    <mergeCell ref="K107:V107"/>
    <mergeCell ref="K108:V108"/>
    <mergeCell ref="P111:U111"/>
    <mergeCell ref="N123:AC123"/>
    <mergeCell ref="V118:AJ119"/>
    <mergeCell ref="V115:Z116"/>
    <mergeCell ref="AK118:AM119"/>
    <mergeCell ref="AD115:AF116"/>
    <mergeCell ref="AJ115:AL116"/>
    <mergeCell ref="K105:V105"/>
  </mergeCells>
  <phoneticPr fontId="37" type="noConversion"/>
  <conditionalFormatting sqref="AE89:AN90 K26:W28 AE26:AI28 AG98:AN98 AG101:AN101 K101:V101 K104 K107:V107 C26:I28 Y26:AC28 N89">
    <cfRule type="containsBlanks" dxfId="30" priority="6" stopIfTrue="1">
      <formula>LEN(TRIM(C26))=0</formula>
    </cfRule>
  </conditionalFormatting>
  <conditionalFormatting sqref="C67:AN84">
    <cfRule type="containsBlanks" dxfId="29" priority="3">
      <formula>LEN(TRIM(C67))=0</formula>
    </cfRule>
  </conditionalFormatting>
  <dataValidations xWindow="797" yWindow="1035" count="39">
    <dataValidation allowBlank="1" showInputMessage="1" showErrorMessage="1" prompt="如有工作经历，请写入公司名。" sqref="C45:I46" xr:uid="{00000000-0002-0000-0100-000000000000}"/>
    <dataValidation allowBlank="1" showInputMessage="1" showErrorMessage="1" prompt="每段段首请空两个字（四个空格）。" sqref="C67:AN84" xr:uid="{00000000-0002-0000-0100-000001000000}"/>
    <dataValidation allowBlank="1" showInputMessage="1" showErrorMessage="1" prompt="请根据经费支付人在职证明工作单位地址填写_x000a__x000a_从省级行政单位填到具体房间号。_x000a_例如：四川省XX市XX区XX路XX号XX大厦XXX室" sqref="W104:W105 Z104:AN105" xr:uid="{00000000-0002-0000-0100-000002000000}"/>
    <dataValidation allowBlank="1" showInputMessage="1" showErrorMessage="1" prompt="请根据本人学习情况合理填写" sqref="L89:M90" xr:uid="{00000000-0002-0000-0100-000003000000}"/>
    <dataValidation type="list" allowBlank="1" showInputMessage="1" showErrorMessage="1" errorTitle="请下拉选择" error="如没有合适的选项请直接与JCL联系，谢谢。" sqref="Q53:T54" xr:uid="{00000000-0002-0000-0100-000005000000}">
      <formula1>"短期滞在,留学,特定活动,家族滞在,船舶観光上陸許可"</formula1>
    </dataValidation>
    <dataValidation allowBlank="1" showInputMessage="1" showErrorMessage="1" prompt="请从“省级行政单位”开始填写到具体“号”。_x000a_与预定毕业证明或毕业证书公章的学校地址核对一致。_x000a__x000a_例如：浙江省XX市XX区XX路XX号" sqref="K29:W31" xr:uid="{00000000-0002-0000-0100-000007000000}"/>
    <dataValidation allowBlank="1" showInputMessage="1" showErrorMessage="1" prompt="请从“省级行政单位”开始填写到具体“号”。_x000a__x000a_例如：浙江省XX市XX区XX路XX号" sqref="K37:W39 K26:W28 K45:W46" xr:uid="{00000000-0002-0000-0100-000008000000}"/>
    <dataValidation allowBlank="1" showInputMessage="1" showErrorMessage="1" prompt="请根据经济支付人在职证明信息填写。_x000a__x000a_并确认经费支付人户口本职业处已更新。" sqref="K108:V108" xr:uid="{00000000-0002-0000-0100-000009000000}"/>
    <dataValidation allowBlank="1" showInputMessage="1" showErrorMessage="1" prompt="请根据经济支付人在职证明公章的名称精准填写。" sqref="K101:V101" xr:uid="{00000000-0002-0000-0100-00000B000000}"/>
    <dataValidation type="list" allowBlank="1" showInputMessage="1" showErrorMessage="1" sqref="A53:B53" xr:uid="{00000000-0002-0000-0100-00000C000000}">
      <formula1>"①,予定:"</formula1>
    </dataValidation>
    <dataValidation allowBlank="1" showInputMessage="1" showErrorMessage="1" prompt="请与预定毕业证明或毕业证书公章的学校名称核对一致。_x000a_如为复读请备考栏选择“（复读）”。" sqref="C26:I31" xr:uid="{00000000-0002-0000-0100-00000D000000}"/>
    <dataValidation type="list" allowBlank="1" showInputMessage="1" showErrorMessage="1" sqref="Q86 L33 L48 Q48 Q33 T56 K86 X86 AC86 AF56 AI86" xr:uid="{00000000-0002-0000-0100-00000E000000}">
      <formula1>"□,■"</formula1>
    </dataValidation>
    <dataValidation allowBlank="1" showInputMessage="1" showErrorMessage="1" prompt="请务必通过大学官网确认后填写精准专业名称。" sqref="AE89:AN90 AE92:AN93" xr:uid="{00000000-0002-0000-0100-000010000000}"/>
    <dataValidation allowBlank="1" showInputMessage="1" showErrorMessage="1" prompt="请根据经济支付人在职证明公章填写。_x000a__x000a_并确认经费支付人户口本服务处所已更新。" sqref="K102:V102" xr:uid="{00000000-0002-0000-0100-000011000000}"/>
    <dataValidation type="date" operator="greaterThanOrEqual" allowBlank="1" showInputMessage="1" showErrorMessage="1" errorTitle="格式错误" error="请根据要求格式（用斜线“/”分割）" promptTitle="本行填写最近一次来日经历" prompt="请根据护照日本出入境章填写。_x000a_如为预定来日经历请在备考栏选择「预定」_x000a_年月日用斜线分割「/」_x000a__x000a_例如：2018/08/08" sqref="C53:H53" xr:uid="{00000000-0002-0000-0100-000013000000}">
      <formula1>1</formula1>
    </dataValidation>
    <dataValidation type="textLength" operator="equal" allowBlank="1" showInputMessage="1" showErrorMessage="1" errorTitle="格式错误" error="请输入11位手机号码。_x000a_如有特殊情况请同JCL联系，谢谢。" prompt="请写入经费支付人手机号" sqref="AG99:AN99" xr:uid="{00000000-0002-0000-0100-000014000000}">
      <formula1>11</formula1>
    </dataValidation>
    <dataValidation type="date" operator="greaterThanOrEqual" allowBlank="1" showInputMessage="1" showErrorMessage="1" errorTitle="格式错误" error="请根据要求格式（用斜线“/”分割）" promptTitle="只写入近两次来日经历即可" prompt="请根据护照日本出入境章填写。_x000a_年月日用斜线分割「/」_x000a__x000a_例如：2018/08/08" sqref="C54:H54" xr:uid="{00000000-0002-0000-0100-000015000000}">
      <formula1>1</formula1>
    </dataValidation>
    <dataValidation type="date" operator="greaterThanOrEqual" allowBlank="1" showInputMessage="1" showErrorMessage="1" error="请根据要求格式（用斜线“/”分割），写入年月即可。" prompt="年月之间请用斜线「/」分割_x000a__x000a_并与预定毕业证明或毕业证书等核对一致。_x000a__x000a_例如：2019/07" sqref="AE28:AI28 AE30:AI31" xr:uid="{00000000-0002-0000-0100-000018000000}">
      <formula1>18264</formula1>
    </dataValidation>
    <dataValidation type="date" operator="greaterThanOrEqual" allowBlank="1" showInputMessage="1" showErrorMessage="1" error="请根据要求格式（用斜线“/”分割），写入年月即可。_x000a__x000a_如为复读经历请在学校名栏大学名称后括号写入“（复读）”。谢谢。" prompt="年月之间请用斜线「/」分割_x000a__x000a_并与预定毕业证明或毕业证书等核对一致。_x000a__x000a_例如：2019/07" sqref="AE29:AI29" xr:uid="{00000000-0002-0000-0100-00001B000000}">
      <formula1>18264</formula1>
    </dataValidation>
    <dataValidation type="date" operator="greaterThanOrEqual" allowBlank="1" showInputMessage="1" showErrorMessage="1" error="请根据要求格式（用斜线“/”分割），写入年月即可。" prompt="年月之间请用斜线「/」分割_x000a__x000a_并与预定毕业证明或毕业证书等核对一致。_x000a__x000a_例如：2018/09" sqref="Y26:AC31" xr:uid="{00000000-0002-0000-0100-00001C000000}">
      <formula1>18264</formula1>
    </dataValidation>
    <dataValidation type="date" operator="greaterThanOrEqual" allowBlank="1" showInputMessage="1" showErrorMessage="1" errorTitle="格式错误" error="请根据要求格式（用斜线“/”分割）。" promptTitle="只写入近两次来日经历即可" prompt="请根据护照日本出入境章填写。_x000a_年月日用斜线分割「/」_x000a__x000a_例如：2018/08/08" sqref="J54:O54" xr:uid="{00000000-0002-0000-0100-00001D000000}">
      <formula1>1</formula1>
    </dataValidation>
    <dataValidation allowBlank="1" showInputMessage="1" showErrorMessage="1" prompt="请填写座机 _x000a__x000a_不能为手机号码。_x000a_根据经费支付人在职证明信息填写。" sqref="AG102:AN102" xr:uid="{00000000-0002-0000-0100-00001E000000}"/>
    <dataValidation type="date" operator="greaterThanOrEqual" allowBlank="1" showInputMessage="1" showErrorMessage="1" error="请根据要求格式（用斜线“/”分割），写入年月即可。" prompt="年月之间请用斜线「/」分割_x000a__x000a_例如：2019/07" sqref="AE26:AI27 AE37:AI39 AE45:AI46" xr:uid="{00000000-0002-0000-0100-00001F000000}">
      <formula1>18264</formula1>
    </dataValidation>
    <dataValidation type="date" operator="greaterThanOrEqual" allowBlank="1" showInputMessage="1" showErrorMessage="1" errorTitle="格式错误" error="请根据要求格式（用斜线“/”分割）。" promptTitle="本行填写最近一次来日经历" prompt="请根据护照日本出入境章填写。_x000a_如为预定来日经历请同JCL联络确认。_x000a_年月日用斜线分割「/」_x000a__x000a_例如：2018/08/08" sqref="J53:O53" xr:uid="{00000000-0002-0000-0100-000020000000}">
      <formula1>1</formula1>
    </dataValidation>
    <dataValidation allowBlank="1" showInputMessage="1" showErrorMessage="1" prompt="请根据经济支付人在职证明信息填写。" sqref="K107:V107" xr:uid="{00000000-0002-0000-0100-000021000000}"/>
    <dataValidation type="date" operator="greaterThanOrEqual" allowBlank="1" showInputMessage="1" showErrorMessage="1" errorTitle="格式错误" error="请根据要求格式（用斜线“/”分割），写入年月即可。" prompt="年月之间请用斜线「/」分割_x000a__x000a_例如：2018/09" sqref="Y37:AC39 Y45:AC46" xr:uid="{00000000-0002-0000-0100-000022000000}">
      <formula1>18264</formula1>
    </dataValidation>
    <dataValidation type="list" allowBlank="1" showInputMessage="1" showErrorMessage="1" prompt="请选择在留不交付次数" sqref="AA59:AD60" xr:uid="{963CB225-2198-4876-8CE9-5E77331AEB3B}">
      <formula1>"0,1,2,3,4"</formula1>
    </dataValidation>
    <dataValidation type="list" allowBlank="1" showInputMessage="1" showErrorMessage="1" errorTitle="输入错误" error="请下拉选择，如果没有合适选项，请联系东京学士学院，谢谢。" prompt="下拉选择" sqref="AK45:AN46" xr:uid="{6DF367AD-E286-48F4-BA14-0626AA57B117}">
      <formula1>"在职中"</formula1>
    </dataValidation>
    <dataValidation type="textLength" operator="equal" allowBlank="1" showInputMessage="1" showErrorMessage="1" errorTitle="格式错误" error="请输入11位手机号码。_x000a_如有特殊情况请与东京学士学院联系，谢谢。" prompt="请写入经费支付人手机号" sqref="AG98:AN98" xr:uid="{63A99C93-DF33-4073-9AD7-46E31466CFC8}">
      <formula1>11</formula1>
    </dataValidation>
    <dataValidation type="list" allowBlank="1" showInputMessage="1" showErrorMessage="1" errorTitle="输入错误" error="请下拉选择，如果没有合适选项，请联系东京学士学院，谢谢。" prompt="下拉选择" sqref="AK37:AN39" xr:uid="{51315E05-68D9-4785-888F-3546194D45F2}">
      <formula1>"复读,预定,网课,周六上课,周日上课,周六日上课,假期班,晚上上课"</formula1>
    </dataValidation>
    <dataValidation type="list" allowBlank="1" showInputMessage="1" showErrorMessage="1" errorTitle="输入错误" error="请下拉选择，如果没有适合的选项请联系东京学士学院，谢谢。" prompt="下拉选择" sqref="AK53:AN54" xr:uid="{75050CEF-2D45-4C5C-8855-6EA62760A1FE}">
      <formula1>"预定"</formula1>
    </dataValidation>
    <dataValidation allowBlank="1" showInputMessage="1" showErrorMessage="1" prompt="如果选择了其他，请填写本校毕业后的具体出路规划" sqref="T95:AN96" xr:uid="{0EDC8BFD-2A69-4C5F-9D25-65E2C691B686}"/>
    <dataValidation allowBlank="1" showInputMessage="1" showErrorMessage="1" prompt="请填写座机 _x000a__x000a_原则上不能为手机号码。_x000a_根据经费支付人在职证明信息填写。" sqref="AG101:AN101" xr:uid="{062748B6-FE3A-4C3D-85E1-B96B68FFEFB2}"/>
    <dataValidation type="list" allowBlank="1" showInputMessage="1" showErrorMessage="1" errorTitle="输入错误" error="请下拉选择，如果没有合适的选项请联系东京学士学院，谢谢。" prompt="下拉选择" sqref="AK26:AN31" xr:uid="{42AC64D5-D629-4F5D-B88B-7F38B7BAE818}">
      <formula1>"复读,预定,网课,周六上课,周日上课,周六日上课,假期中上课,晚间班,退学,休学"</formula1>
    </dataValidation>
    <dataValidation allowBlank="1" showInputMessage="1" showErrorMessage="1" prompt="请跟根据日语学习证明公章,精准填写学校全名称" sqref="C37:I39" xr:uid="{CD71384B-37F7-4DC2-A0D9-1ABB6B11AD9D}"/>
    <dataValidation type="list" allowBlank="1" showInputMessage="1" showErrorMessage="1" prompt="请根据本人学习情况合理填写" sqref="N89:U90" xr:uid="{0A27D724-EEDD-4258-B771-56947765F500}">
      <formula1>"専門学校,大学,大学院"</formula1>
    </dataValidation>
    <dataValidation allowBlank="1" showInputMessage="1" showErrorMessage="1" prompt="按照收入证明精准填写最近一整年的收入金额" sqref="K104:V105" xr:uid="{89120468-614C-405F-82E7-D94BB4FC2C95}"/>
    <dataValidation type="list" allowBlank="1" showInputMessage="1" showErrorMessage="1" prompt="请如实填写_x000a__x000a_例如：观光旅游等" sqref="V53:AI53" xr:uid="{7FBB03F8-065C-42CB-93A6-EE48EE660ED0}">
      <formula1>"観光,留学,特定活動,家族滞在"</formula1>
    </dataValidation>
    <dataValidation type="list" allowBlank="1" showInputMessage="1" showErrorMessage="1" prompt="请如实填写_x000a__x000a_" sqref="V54:AI54" xr:uid="{815408DE-B730-4C1A-AAA2-A6A5A26ED5B2}">
      <formula1>"観光,留学,特定活動,家族滞在"</formula1>
    </dataValidation>
  </dataValidations>
  <pageMargins left="0.59027777777777801" right="0.59027777777777801" top="0.35416666666666702" bottom="0.35416666666666702" header="0.31388888888888899" footer="0.31388888888888899"/>
  <pageSetup paperSize="9" scale="94" orientation="portrait" r:id="rId1"/>
  <rowBreaks count="1" manualBreakCount="1">
    <brk id="60"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AZ63"/>
  <sheetViews>
    <sheetView showGridLines="0" showZeros="0" view="pageBreakPreview" topLeftCell="A22" zoomScale="106" zoomScaleNormal="50" zoomScaleSheetLayoutView="106" workbookViewId="0">
      <selection activeCell="N45" sqref="N45:AM45"/>
    </sheetView>
  </sheetViews>
  <sheetFormatPr defaultColWidth="7.36328125" defaultRowHeight="14"/>
  <cols>
    <col min="1" max="40" width="2.26953125" customWidth="1"/>
    <col min="41" max="49" width="2.26953125" style="11" customWidth="1"/>
    <col min="50" max="52" width="9" style="11"/>
  </cols>
  <sheetData>
    <row r="3" spans="1:52" ht="13.5" customHeight="1">
      <c r="B3" s="258"/>
      <c r="C3" s="258"/>
      <c r="D3" s="258"/>
      <c r="E3" s="258"/>
      <c r="F3" s="258"/>
      <c r="G3" s="258"/>
      <c r="H3" s="258"/>
      <c r="I3" s="258"/>
      <c r="J3" s="258"/>
    </row>
    <row r="4" spans="1:52">
      <c r="B4" s="258"/>
      <c r="C4" s="258"/>
      <c r="D4" s="258"/>
      <c r="E4" s="258"/>
      <c r="F4" s="258"/>
      <c r="G4" s="258"/>
      <c r="H4" s="258"/>
      <c r="I4" s="258"/>
      <c r="J4" s="258"/>
    </row>
    <row r="5" spans="1:52">
      <c r="B5" s="258"/>
      <c r="C5" s="258"/>
      <c r="D5" s="258"/>
      <c r="E5" s="258"/>
      <c r="F5" s="258"/>
      <c r="G5" s="258"/>
      <c r="H5" s="258"/>
      <c r="I5" s="258"/>
      <c r="J5" s="258"/>
    </row>
    <row r="6" spans="1:52" ht="13.5" customHeight="1">
      <c r="B6" s="258"/>
      <c r="C6" s="258"/>
      <c r="D6" s="258"/>
      <c r="E6" s="258"/>
      <c r="F6" s="258"/>
      <c r="G6" s="258"/>
      <c r="H6" s="258"/>
      <c r="I6" s="258"/>
      <c r="J6" s="258"/>
      <c r="K6" s="176" t="s">
        <v>218</v>
      </c>
      <c r="L6" s="176"/>
      <c r="M6" s="176"/>
      <c r="N6" s="176"/>
      <c r="O6" s="176"/>
      <c r="P6" s="176"/>
      <c r="Q6" s="176"/>
      <c r="R6" s="176"/>
      <c r="S6" s="176"/>
      <c r="T6" s="176"/>
      <c r="U6" s="176"/>
      <c r="V6" s="176"/>
      <c r="W6" s="176"/>
      <c r="X6" s="176"/>
      <c r="Y6" s="176"/>
      <c r="Z6" s="176"/>
      <c r="AA6" s="176"/>
      <c r="AB6" s="176"/>
      <c r="AC6" s="176"/>
      <c r="AD6" s="176"/>
    </row>
    <row r="7" spans="1:52">
      <c r="B7" s="258"/>
      <c r="C7" s="258"/>
      <c r="D7" s="258"/>
      <c r="E7" s="258"/>
      <c r="F7" s="258"/>
      <c r="G7" s="258"/>
      <c r="H7" s="258"/>
      <c r="I7" s="258"/>
      <c r="J7" s="258"/>
      <c r="K7" s="176"/>
      <c r="L7" s="176"/>
      <c r="M7" s="176"/>
      <c r="N7" s="176"/>
      <c r="O7" s="176"/>
      <c r="P7" s="176"/>
      <c r="Q7" s="176"/>
      <c r="R7" s="176"/>
      <c r="S7" s="176"/>
      <c r="T7" s="176"/>
      <c r="U7" s="176"/>
      <c r="V7" s="176"/>
      <c r="W7" s="176"/>
      <c r="X7" s="176"/>
      <c r="Y7" s="176"/>
      <c r="Z7" s="176"/>
      <c r="AA7" s="176"/>
      <c r="AB7" s="176"/>
      <c r="AC7" s="176"/>
      <c r="AD7" s="176"/>
    </row>
    <row r="8" spans="1:52" ht="18" customHeight="1">
      <c r="A8" s="2" t="s">
        <v>177</v>
      </c>
      <c r="B8" s="12"/>
      <c r="C8" s="12"/>
      <c r="D8" s="12"/>
      <c r="E8" s="12"/>
      <c r="F8" s="12"/>
      <c r="G8" s="12"/>
      <c r="H8" s="12"/>
      <c r="I8" s="12"/>
      <c r="J8" s="1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52" ht="13.5" customHeight="1">
      <c r="B9" s="2"/>
      <c r="C9" s="2"/>
      <c r="D9" s="2"/>
      <c r="E9" s="2"/>
      <c r="F9" s="2"/>
      <c r="G9" s="2"/>
      <c r="H9" s="2"/>
      <c r="I9" s="2"/>
      <c r="J9" s="2"/>
      <c r="K9" s="2"/>
      <c r="L9" s="2"/>
      <c r="M9" s="2"/>
      <c r="N9" s="2"/>
      <c r="O9" s="2"/>
      <c r="P9" s="2"/>
      <c r="Q9" s="2"/>
      <c r="R9" s="2"/>
      <c r="S9" s="2"/>
      <c r="U9" s="2"/>
      <c r="V9" s="2"/>
      <c r="W9" s="2"/>
      <c r="X9" s="2"/>
      <c r="Y9" s="2"/>
      <c r="Z9" s="2"/>
      <c r="AA9" s="2"/>
      <c r="AB9" s="2"/>
      <c r="AC9" s="2"/>
      <c r="AD9" s="2"/>
      <c r="AE9" s="2"/>
      <c r="AF9" s="2"/>
      <c r="AG9" s="2"/>
      <c r="AH9" s="2"/>
    </row>
    <row r="10" spans="1:52" s="10" customFormat="1" ht="18" customHeight="1">
      <c r="A10" s="13" t="s">
        <v>178</v>
      </c>
      <c r="B10" s="13"/>
      <c r="C10" s="13"/>
      <c r="D10" s="13"/>
      <c r="E10" s="13" t="s">
        <v>42</v>
      </c>
      <c r="F10" s="13"/>
      <c r="G10" s="264" t="str">
        <f>学生国籍</f>
        <v>中国</v>
      </c>
      <c r="H10" s="264"/>
      <c r="I10" s="264"/>
      <c r="J10" s="264"/>
      <c r="K10" s="264"/>
      <c r="L10" s="264"/>
      <c r="M10" s="264"/>
      <c r="N10" s="264"/>
      <c r="O10" s="264"/>
      <c r="P10" s="264"/>
      <c r="Q10" s="264"/>
      <c r="R10" s="264"/>
      <c r="S10" s="264"/>
      <c r="U10" s="13"/>
      <c r="V10" s="13"/>
      <c r="W10" s="13"/>
      <c r="X10" s="13"/>
      <c r="Y10" s="13"/>
      <c r="Z10" s="13"/>
      <c r="AA10" s="13"/>
      <c r="AB10" s="13"/>
      <c r="AC10" s="13"/>
      <c r="AD10" s="13"/>
      <c r="AE10" s="13"/>
      <c r="AF10" s="13"/>
      <c r="AG10" s="13"/>
      <c r="AH10" s="13"/>
      <c r="AJ10" s="23"/>
      <c r="AK10" s="23"/>
      <c r="AL10" s="23"/>
      <c r="AM10" s="23"/>
      <c r="AO10" s="24"/>
      <c r="AP10" s="24"/>
      <c r="AQ10" s="24"/>
      <c r="AR10" s="24"/>
      <c r="AS10" s="24"/>
      <c r="AT10" s="24"/>
      <c r="AU10" s="24"/>
      <c r="AV10" s="24"/>
      <c r="AW10" s="24"/>
      <c r="AX10" s="24"/>
      <c r="AY10" s="24"/>
      <c r="AZ10" s="24"/>
    </row>
    <row r="11" spans="1:52" ht="13.5" customHeight="1">
      <c r="AG11" s="2"/>
      <c r="AH11" s="2"/>
      <c r="AJ11" s="9"/>
      <c r="AK11" s="9"/>
      <c r="AL11" s="9"/>
      <c r="AM11" s="9"/>
    </row>
    <row r="12" spans="1:52" ht="18" customHeight="1">
      <c r="A12" s="2"/>
      <c r="B12" s="2"/>
      <c r="C12" s="2"/>
      <c r="D12" s="2"/>
      <c r="E12" s="2" t="s">
        <v>94</v>
      </c>
      <c r="F12" s="2"/>
      <c r="G12" s="264">
        <f>学生氏名中</f>
        <v>0</v>
      </c>
      <c r="H12" s="264"/>
      <c r="I12" s="264"/>
      <c r="J12" s="264"/>
      <c r="K12" s="264"/>
      <c r="L12" s="264"/>
      <c r="M12" s="264"/>
      <c r="N12" s="264"/>
      <c r="O12" s="264"/>
      <c r="P12" s="264"/>
      <c r="Q12" s="264"/>
      <c r="R12" s="264"/>
      <c r="S12" s="264"/>
      <c r="U12" s="2"/>
      <c r="V12" s="264">
        <f>学生生年</f>
        <v>0</v>
      </c>
      <c r="W12" s="264"/>
      <c r="X12" s="264"/>
      <c r="Y12" s="264"/>
      <c r="Z12" s="2" t="s">
        <v>24</v>
      </c>
      <c r="AA12" s="264">
        <f>学生生月</f>
        <v>0</v>
      </c>
      <c r="AB12" s="264"/>
      <c r="AC12" s="2" t="s">
        <v>25</v>
      </c>
      <c r="AD12" s="264">
        <f>学生生日</f>
        <v>0</v>
      </c>
      <c r="AE12" s="264"/>
      <c r="AF12" s="2" t="s">
        <v>179</v>
      </c>
      <c r="AG12" s="9"/>
      <c r="AI12" s="2" t="s">
        <v>28</v>
      </c>
      <c r="AK12" s="277" t="str">
        <f>IF(AND('A1-入学願書'!AA16="□",'A1-入学願書'!AE16="□"),"",IF(AND('A1-入学願書'!AA16="■",'A1-入学願書'!AE16="□"),"男","女"))</f>
        <v/>
      </c>
      <c r="AL12" s="277"/>
      <c r="AM12" s="277"/>
    </row>
    <row r="13" spans="1:52" ht="18" customHeight="1"/>
    <row r="14" spans="1:52" ht="18" customHeight="1">
      <c r="A14" s="2" t="s">
        <v>77</v>
      </c>
      <c r="B14" s="9"/>
      <c r="C14" s="9"/>
      <c r="D14" s="9"/>
      <c r="E14" s="2"/>
      <c r="F14" s="2"/>
      <c r="G14" s="264" t="str">
        <f>コース</f>
        <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9"/>
      <c r="AI14" s="9"/>
      <c r="AJ14" s="9"/>
      <c r="AK14" s="9"/>
      <c r="AL14" s="9"/>
      <c r="AM14" s="9"/>
    </row>
    <row r="15" spans="1:52" ht="18" customHeight="1">
      <c r="A15" s="257" t="s">
        <v>180</v>
      </c>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row>
    <row r="16" spans="1:52" ht="18" customHeight="1">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row>
    <row r="17" spans="1:52" ht="18" customHeight="1">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row>
    <row r="18" spans="1:52">
      <c r="A18" s="260" t="s">
        <v>181</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row>
    <row r="19" spans="1:52" ht="18" customHeight="1">
      <c r="A19" s="259" t="s">
        <v>182</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row>
    <row r="20" spans="1:52" ht="18" customHeight="1">
      <c r="A20" s="259"/>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V20" s="25"/>
      <c r="AW20" s="25"/>
      <c r="AX20" s="25"/>
      <c r="AY20" s="25"/>
    </row>
    <row r="21" spans="1:52">
      <c r="A21" s="259"/>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U21" s="25"/>
      <c r="AV21" s="25"/>
      <c r="AW21" s="25"/>
      <c r="AX21" s="25"/>
      <c r="AY21" s="25"/>
    </row>
    <row r="22" spans="1:52" ht="9"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U22" s="25"/>
    </row>
    <row r="23" spans="1:52" ht="18" customHeight="1">
      <c r="A23" s="236" t="s">
        <v>200</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8"/>
      <c r="AP23" s="25" t="s">
        <v>207</v>
      </c>
      <c r="AQ23" s="25"/>
      <c r="AR23" s="25"/>
      <c r="AS23" s="25"/>
      <c r="AT23" s="25"/>
    </row>
    <row r="24" spans="1:52" ht="18" customHeight="1">
      <c r="A24" s="239"/>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1"/>
      <c r="AP24" s="25" t="s">
        <v>209</v>
      </c>
      <c r="AQ24" s="25"/>
      <c r="AR24" s="25"/>
      <c r="AS24" s="25"/>
      <c r="AT24" s="25"/>
    </row>
    <row r="25" spans="1:52" ht="18" customHeight="1">
      <c r="A25" s="242"/>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4"/>
      <c r="AP25" s="25" t="s">
        <v>150</v>
      </c>
      <c r="AQ25" s="25"/>
      <c r="AR25" s="25"/>
      <c r="AS25" s="25"/>
      <c r="AT25" s="25"/>
      <c r="AU25" s="278">
        <f>LEN(A23)</f>
        <v>63</v>
      </c>
      <c r="AV25" s="278"/>
      <c r="AW25" s="25"/>
      <c r="AX25" s="30" t="str">
        <f>IF(AU25&gt;85,"字数过多，请删减。","")</f>
        <v/>
      </c>
      <c r="AY25" s="25"/>
    </row>
    <row r="26" spans="1:52" ht="9" customHeight="1">
      <c r="B26" s="3"/>
      <c r="C26" s="3"/>
      <c r="D26" s="3"/>
      <c r="E26" s="3"/>
      <c r="AI26" s="3"/>
      <c r="AJ26" s="3"/>
      <c r="AK26" s="3"/>
      <c r="AL26" s="3"/>
      <c r="AM26" s="3"/>
    </row>
    <row r="27" spans="1:52" ht="18" customHeight="1">
      <c r="A27" s="2" t="s">
        <v>183</v>
      </c>
      <c r="B27" s="3"/>
      <c r="C27" s="3"/>
      <c r="D27" s="3"/>
      <c r="E27" s="3"/>
      <c r="G27" s="16"/>
      <c r="Q27" s="18" t="str">
        <f>IF(学生氏名中&lt;&gt;"",IF(A23="","↑↑↑↑此项目请勿遗漏填写↑↑↑↑",""),"")</f>
        <v/>
      </c>
      <c r="AI27" s="3"/>
      <c r="AJ27" s="3"/>
      <c r="AK27" s="3"/>
      <c r="AL27" s="3"/>
      <c r="AM27" s="3"/>
    </row>
    <row r="28" spans="1:52" ht="13.5" customHeight="1">
      <c r="B28" s="3"/>
      <c r="C28" s="3"/>
      <c r="D28" s="3"/>
      <c r="E28" s="3"/>
      <c r="AI28" s="3"/>
      <c r="AJ28" s="3"/>
      <c r="AK28" s="3"/>
      <c r="AL28" s="3"/>
      <c r="AM28" s="3"/>
    </row>
    <row r="29" spans="1:52" ht="18" customHeight="1">
      <c r="A29" s="13" t="s">
        <v>184</v>
      </c>
      <c r="B29" s="13"/>
      <c r="C29" s="279">
        <f>IF('A1-入学願書'!O52="",経費支弁者1氏名,経費支弁者1氏名&amp;"/"&amp;経費支弁者2氏名)</f>
        <v>0</v>
      </c>
      <c r="D29" s="279"/>
      <c r="E29" s="279"/>
      <c r="F29" s="279"/>
      <c r="G29" s="279"/>
      <c r="H29" s="279"/>
      <c r="I29" s="279"/>
      <c r="J29" s="279"/>
      <c r="K29" s="279"/>
      <c r="L29" s="279"/>
      <c r="M29" s="279"/>
      <c r="N29" s="279"/>
      <c r="O29" s="13" t="s">
        <v>185</v>
      </c>
      <c r="P29" s="3"/>
      <c r="Q29" s="3"/>
      <c r="R29" s="3"/>
      <c r="S29" s="3"/>
      <c r="T29" s="3"/>
      <c r="U29" s="3"/>
      <c r="V29" s="3"/>
      <c r="W29" s="3"/>
      <c r="X29" s="3"/>
      <c r="Y29" s="3"/>
      <c r="Z29" s="3"/>
      <c r="AA29" s="3"/>
      <c r="AB29" s="3"/>
      <c r="AC29" s="3"/>
      <c r="AD29" s="3"/>
      <c r="AE29" s="3"/>
      <c r="AF29" s="3"/>
      <c r="AG29" s="3"/>
      <c r="AH29" s="3"/>
      <c r="AI29" s="3"/>
      <c r="AJ29" s="3"/>
      <c r="AK29" s="3"/>
      <c r="AL29" s="3"/>
      <c r="AM29" s="3"/>
    </row>
    <row r="30" spans="1:52" s="1" customFormat="1" ht="18" customHeight="1">
      <c r="A30" s="259" t="s">
        <v>186</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O30" s="26"/>
      <c r="AP30" s="26"/>
      <c r="AQ30" s="26"/>
      <c r="AR30" s="26"/>
      <c r="AS30" s="26"/>
      <c r="AT30" s="26"/>
      <c r="AU30" s="26"/>
      <c r="AV30" s="26"/>
      <c r="AW30" s="26"/>
      <c r="AX30" s="26"/>
      <c r="AY30" s="26"/>
      <c r="AZ30" s="26"/>
    </row>
    <row r="31" spans="1:52" s="1" customFormat="1" ht="18" customHeight="1">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O31" s="26"/>
      <c r="AP31" s="26"/>
      <c r="AQ31" s="26"/>
      <c r="AR31" s="26"/>
      <c r="AS31" s="26"/>
      <c r="AT31" s="26"/>
      <c r="AU31" s="26"/>
      <c r="AV31" s="26"/>
      <c r="AW31" s="26"/>
      <c r="AX31" s="26"/>
      <c r="AY31" s="26"/>
      <c r="AZ31" s="26"/>
    </row>
    <row r="32" spans="1:52" s="1" customFormat="1" ht="18" customHeight="1">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O32" s="26"/>
      <c r="AP32" s="26"/>
      <c r="AQ32" s="26"/>
      <c r="AR32" s="26"/>
      <c r="AS32" s="26"/>
      <c r="AT32" s="26"/>
      <c r="AU32" s="26"/>
      <c r="AV32" s="26"/>
      <c r="AW32" s="26"/>
      <c r="AX32" s="26"/>
      <c r="AY32" s="26"/>
      <c r="AZ32" s="26"/>
    </row>
    <row r="33" spans="1:52" s="1" customFormat="1">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O33" s="26"/>
      <c r="AP33" s="26"/>
      <c r="AQ33" s="26"/>
      <c r="AR33" s="26"/>
      <c r="AS33" s="26"/>
      <c r="AT33" s="26"/>
      <c r="AU33" s="26"/>
      <c r="AV33" s="26"/>
      <c r="AW33" s="26"/>
      <c r="AX33" s="26"/>
      <c r="AY33" s="26"/>
      <c r="AZ33" s="26"/>
    </row>
    <row r="34" spans="1:52">
      <c r="A34" s="260" t="s">
        <v>181</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row>
    <row r="35" spans="1:52" ht="18" customHeight="1">
      <c r="A35" s="15" t="s">
        <v>52</v>
      </c>
      <c r="B35" s="13" t="s">
        <v>187</v>
      </c>
      <c r="D35" s="13"/>
      <c r="E35" s="3"/>
      <c r="F35" s="3"/>
      <c r="G35" s="3"/>
      <c r="H35" s="3"/>
      <c r="I35" s="3"/>
      <c r="J35" s="3"/>
      <c r="K35" s="3"/>
      <c r="L35" s="13" t="str">
        <f>IFERROR(IF('A1-入学願書'!AP35=19,"1年目","１年分"),"１年分")</f>
        <v>１年分</v>
      </c>
      <c r="M35" s="3"/>
      <c r="N35" s="3"/>
      <c r="O35" s="261">
        <v>760000</v>
      </c>
      <c r="P35" s="261"/>
      <c r="Q35" s="261"/>
      <c r="R35" s="261"/>
      <c r="S35" s="261"/>
      <c r="T35" s="261"/>
      <c r="U35" s="21"/>
      <c r="V35" s="21"/>
      <c r="W35" s="3" t="str">
        <f>IFERROR(IF('A1-入学願書'!AP35=19,"日本円（９ヵ月）","日本円"),"日本円")</f>
        <v>日本円</v>
      </c>
      <c r="X35" s="3"/>
      <c r="Y35" s="3"/>
      <c r="Z35" s="3"/>
      <c r="AA35" s="3"/>
      <c r="AB35" s="3"/>
      <c r="AC35" s="3"/>
      <c r="AD35" s="3"/>
      <c r="AE35" s="3"/>
      <c r="AF35" s="3"/>
      <c r="AG35" s="3"/>
      <c r="AH35" s="3"/>
      <c r="AI35" s="3"/>
      <c r="AJ35" s="3"/>
      <c r="AK35" s="3"/>
      <c r="AL35" s="3"/>
      <c r="AM35" s="3"/>
    </row>
    <row r="36" spans="1:52" ht="18" customHeight="1">
      <c r="O36" s="262" t="str">
        <f>IFERROR(VLOOKUP('A1-入学願書'!AP35,'A1-入学願書'!$BD$2:$BG$6,MATCH(期生,'A1-入学願書'!$BD$1:$BG$1,0),FALSE),"")</f>
        <v/>
      </c>
      <c r="P36" s="262"/>
      <c r="Q36" s="262"/>
      <c r="R36" s="262"/>
      <c r="S36" s="262"/>
      <c r="T36" s="262"/>
      <c r="U36" s="72"/>
      <c r="V36" s="72"/>
      <c r="W36" s="71" t="str">
        <f>IF(O36=0,"日本円","日本円（進学塾）")</f>
        <v>日本円（進学塾）</v>
      </c>
      <c r="X36" s="71"/>
      <c r="Y36" s="71"/>
      <c r="Z36" s="71"/>
      <c r="AA36" s="71"/>
      <c r="AB36" s="71"/>
      <c r="AC36" s="71"/>
      <c r="AD36" s="3"/>
      <c r="AE36" s="3"/>
      <c r="AF36" s="3"/>
      <c r="AG36" s="3"/>
      <c r="AH36" s="3"/>
      <c r="AI36" s="3"/>
      <c r="AJ36" s="3"/>
      <c r="AK36" s="3"/>
      <c r="AL36" s="3"/>
      <c r="AM36" s="3"/>
    </row>
    <row r="37" spans="1:52" ht="18" customHeight="1">
      <c r="A37" s="15" t="s">
        <v>54</v>
      </c>
      <c r="B37" s="13" t="s">
        <v>188</v>
      </c>
      <c r="D37" s="13"/>
      <c r="E37" s="3"/>
      <c r="F37" s="3"/>
      <c r="G37" s="3"/>
      <c r="H37" s="3"/>
      <c r="I37" s="3"/>
      <c r="J37" s="3"/>
      <c r="K37" s="3"/>
      <c r="L37" s="13" t="s">
        <v>189</v>
      </c>
      <c r="M37" s="3"/>
      <c r="N37" s="3"/>
      <c r="O37" s="263">
        <v>100000</v>
      </c>
      <c r="P37" s="263"/>
      <c r="Q37" s="263"/>
      <c r="R37" s="263"/>
      <c r="S37" s="263"/>
      <c r="T37" s="263"/>
      <c r="U37" s="21"/>
      <c r="V37" s="21"/>
      <c r="W37" s="3" t="s">
        <v>190</v>
      </c>
      <c r="X37" s="3"/>
      <c r="Y37" s="3"/>
      <c r="Z37" s="3"/>
      <c r="AA37" s="3"/>
      <c r="AB37" s="3"/>
      <c r="AC37" s="3"/>
      <c r="AD37" s="3"/>
      <c r="AE37" s="3"/>
      <c r="AF37" s="3"/>
      <c r="AG37" s="3"/>
      <c r="AH37" s="3"/>
      <c r="AI37" s="3"/>
      <c r="AJ37" s="3"/>
      <c r="AK37" s="3"/>
      <c r="AL37" s="3"/>
      <c r="AM37" s="3"/>
      <c r="AP37" s="27" t="s">
        <v>208</v>
      </c>
      <c r="AQ37" s="25"/>
      <c r="AR37" s="25"/>
      <c r="AS37" s="25"/>
      <c r="AT37" s="25"/>
      <c r="AU37" s="25"/>
      <c r="AV37" s="25"/>
      <c r="AW37" s="25"/>
      <c r="AX37" s="25"/>
      <c r="AY37" s="25"/>
    </row>
    <row r="38" spans="1:52" ht="25.5" customHeight="1">
      <c r="A38" s="5" t="s">
        <v>90</v>
      </c>
      <c r="B38" s="2" t="s">
        <v>191</v>
      </c>
      <c r="C38" s="3"/>
      <c r="D38" s="3"/>
      <c r="E38" s="3"/>
      <c r="G38" s="2"/>
      <c r="H38" s="2"/>
      <c r="I38" s="2"/>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P38" s="25"/>
      <c r="AQ38" s="25"/>
      <c r="AR38" s="25"/>
      <c r="AS38" s="25"/>
      <c r="AT38" s="25"/>
      <c r="AU38" s="25"/>
      <c r="AV38" s="25"/>
      <c r="AW38" s="25"/>
      <c r="AX38" s="25"/>
      <c r="AY38" s="25"/>
    </row>
    <row r="39" spans="1:52" ht="13" customHeight="1">
      <c r="A39" s="236" t="s">
        <v>192</v>
      </c>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c r="AP39" s="28" t="s">
        <v>148</v>
      </c>
      <c r="AQ39" s="28"/>
      <c r="AR39" s="28"/>
      <c r="AS39" s="28"/>
      <c r="AT39" s="28"/>
      <c r="AU39" s="29"/>
      <c r="AV39" s="29"/>
      <c r="AW39" s="29"/>
      <c r="AX39" s="29"/>
      <c r="AY39" s="29"/>
    </row>
    <row r="40" spans="1:52" ht="15" customHeight="1">
      <c r="A40" s="242"/>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4"/>
      <c r="AP40" s="28" t="s">
        <v>150</v>
      </c>
      <c r="AQ40" s="28"/>
      <c r="AR40" s="28"/>
      <c r="AS40" s="28"/>
      <c r="AT40" s="28"/>
      <c r="AU40" s="276">
        <f>LEN(A39)</f>
        <v>8</v>
      </c>
      <c r="AV40" s="276"/>
      <c r="AW40" s="28"/>
      <c r="AX40" s="31" t="str">
        <f>IF(AU40&gt;45,"字数过多，请删减。","")</f>
        <v/>
      </c>
      <c r="AY40" s="28"/>
    </row>
    <row r="41" spans="1:52" ht="9" customHeight="1">
      <c r="B41" s="3"/>
      <c r="C41" s="3"/>
      <c r="D41" s="3"/>
      <c r="E41" s="3"/>
      <c r="G41" s="13"/>
      <c r="H41" s="13"/>
      <c r="I41" s="1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52" ht="18" customHeight="1">
      <c r="B42" s="3"/>
      <c r="C42" s="3"/>
      <c r="D42" s="3"/>
      <c r="E42" s="3"/>
      <c r="F42" s="13"/>
      <c r="G42" s="13"/>
      <c r="H42" s="13"/>
      <c r="I42" s="13"/>
      <c r="J42" s="3"/>
      <c r="K42" s="3"/>
      <c r="L42" s="18" t="str">
        <f>IF(学生氏名中&lt;&gt;"",IF(A39="","↑↑↑↑此项目请勿遗漏填写↑↑↑↑",""),"")</f>
        <v/>
      </c>
      <c r="M42" s="3"/>
      <c r="N42" s="3"/>
      <c r="O42" s="3"/>
      <c r="P42" s="3"/>
      <c r="Q42" s="3"/>
      <c r="R42" s="3"/>
      <c r="S42" s="3"/>
      <c r="T42" s="3"/>
      <c r="U42" s="3"/>
      <c r="V42" s="3"/>
      <c r="W42" s="3"/>
      <c r="X42" s="3"/>
      <c r="Y42" s="3"/>
      <c r="Z42" s="3"/>
      <c r="AA42" s="3"/>
      <c r="AB42" s="3"/>
      <c r="AC42" s="275">
        <f>'A1-入学願書'!V57</f>
        <v>0</v>
      </c>
      <c r="AD42" s="275"/>
      <c r="AE42" s="275"/>
      <c r="AF42" s="275"/>
      <c r="AG42" s="2" t="s">
        <v>24</v>
      </c>
      <c r="AH42" s="275">
        <f>'A1-入学願書'!AD57</f>
        <v>0</v>
      </c>
      <c r="AI42" s="275"/>
      <c r="AJ42" s="2" t="s">
        <v>25</v>
      </c>
      <c r="AK42" s="275">
        <f>'A1-入学願書'!AJ57</f>
        <v>0</v>
      </c>
      <c r="AL42" s="275"/>
      <c r="AM42" s="2" t="s">
        <v>26</v>
      </c>
    </row>
    <row r="43" spans="1:52" ht="18" customHeight="1">
      <c r="A43" s="2" t="s">
        <v>93</v>
      </c>
      <c r="G43" s="2" t="s">
        <v>60</v>
      </c>
      <c r="H43" s="2"/>
      <c r="M43" s="5" t="s">
        <v>52</v>
      </c>
      <c r="N43" s="214">
        <f>学生戸籍地</f>
        <v>0</v>
      </c>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row>
    <row r="44" spans="1:52" ht="18" customHeight="1">
      <c r="I44" s="19"/>
      <c r="M44" s="20" t="s">
        <v>54</v>
      </c>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row>
    <row r="45" spans="1:52" ht="18" customHeight="1">
      <c r="G45" s="2" t="s">
        <v>63</v>
      </c>
      <c r="H45" s="17"/>
      <c r="I45" s="17"/>
      <c r="J45" s="17"/>
      <c r="K45" s="17"/>
      <c r="M45" s="5" t="s">
        <v>52</v>
      </c>
      <c r="N45" s="267">
        <f>学生現住所</f>
        <v>0</v>
      </c>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row>
    <row r="46" spans="1:52" ht="18" customHeight="1">
      <c r="G46" s="2"/>
      <c r="H46" s="2"/>
      <c r="I46" s="2"/>
      <c r="J46" s="2"/>
      <c r="K46" s="2"/>
      <c r="L46" s="2"/>
      <c r="M46" s="20" t="s">
        <v>54</v>
      </c>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row>
    <row r="47" spans="1:52" ht="12" customHeight="1">
      <c r="G47" s="2"/>
      <c r="H47" s="2"/>
      <c r="I47" s="2"/>
      <c r="J47" s="2"/>
      <c r="K47" s="2"/>
      <c r="L47" s="2"/>
      <c r="M47" s="268" t="str">
        <f>IF(OR(AND(経費支弁者1戸籍地=経費支弁者1現住所,経費支弁者1戸籍地&lt;&gt;0,経費支弁者1現住所&lt;&gt;0),AND(経費支弁者2戸籍地=経費支弁者2現住所,経費支弁者2戸籍地&lt;&gt;0,経費支弁者2現住所&lt;&gt;0)),"因目前填入的现住所与户籍地完全一致，请在现住所处填写「同户籍地」这四个字。","")</f>
        <v/>
      </c>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row>
    <row r="48" spans="1:52" ht="18" customHeight="1">
      <c r="G48" s="2" t="s">
        <v>283</v>
      </c>
      <c r="M48" s="5" t="s">
        <v>52</v>
      </c>
      <c r="N48" s="269">
        <f>経費支弁者1続柄</f>
        <v>0</v>
      </c>
      <c r="O48" s="269"/>
      <c r="P48" s="269"/>
      <c r="Q48" s="269"/>
      <c r="R48" s="269"/>
      <c r="S48" s="269"/>
      <c r="T48" s="269"/>
      <c r="U48" s="269"/>
      <c r="V48" s="269"/>
      <c r="W48" s="269"/>
      <c r="X48" s="269"/>
      <c r="Y48" s="269"/>
      <c r="Z48" s="2" t="s">
        <v>165</v>
      </c>
      <c r="AF48" s="5" t="s">
        <v>52</v>
      </c>
      <c r="AG48" s="270">
        <f>経費支弁者1携帯</f>
        <v>0</v>
      </c>
      <c r="AH48" s="270"/>
      <c r="AI48" s="270"/>
      <c r="AJ48" s="270"/>
      <c r="AK48" s="270"/>
      <c r="AL48" s="270"/>
      <c r="AM48" s="270"/>
    </row>
    <row r="49" spans="2:39" ht="18" customHeight="1">
      <c r="G49" s="4" t="s">
        <v>193</v>
      </c>
      <c r="M49" s="20" t="s">
        <v>54</v>
      </c>
      <c r="N49" s="271">
        <f>経費支弁者2続柄</f>
        <v>0</v>
      </c>
      <c r="O49" s="271"/>
      <c r="P49" s="271"/>
      <c r="Q49" s="271"/>
      <c r="R49" s="271"/>
      <c r="S49" s="271"/>
      <c r="T49" s="271"/>
      <c r="U49" s="271"/>
      <c r="V49" s="271"/>
      <c r="W49" s="271"/>
      <c r="X49" s="271"/>
      <c r="Y49" s="271"/>
      <c r="AF49" s="20" t="s">
        <v>54</v>
      </c>
      <c r="AG49" s="272">
        <f>経費支弁者2携帯</f>
        <v>0</v>
      </c>
      <c r="AH49" s="272"/>
      <c r="AI49" s="272"/>
      <c r="AJ49" s="272"/>
      <c r="AK49" s="272"/>
      <c r="AL49" s="272"/>
      <c r="AM49" s="272"/>
    </row>
    <row r="50" spans="2:39" ht="18" customHeight="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3"/>
    </row>
    <row r="51" spans="2:39" ht="18" customHeight="1">
      <c r="G51" s="2" t="s">
        <v>80</v>
      </c>
      <c r="M51" s="5" t="s">
        <v>52</v>
      </c>
      <c r="N51" s="273"/>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row>
    <row r="52" spans="2:39" ht="18" customHeight="1">
      <c r="G52" s="4" t="s">
        <v>194</v>
      </c>
      <c r="M52" s="20" t="s">
        <v>54</v>
      </c>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row>
    <row r="53" spans="2:39" ht="18" customHeight="1">
      <c r="B53" s="3"/>
      <c r="C53" s="3"/>
      <c r="D53" s="3"/>
      <c r="E53" s="3"/>
      <c r="F53" s="3"/>
      <c r="G53" s="2" t="s">
        <v>94</v>
      </c>
      <c r="M53" s="265" t="s">
        <v>52</v>
      </c>
      <c r="N53" s="218"/>
      <c r="O53" s="218"/>
      <c r="P53" s="218"/>
      <c r="Q53" s="218"/>
      <c r="R53" s="218"/>
      <c r="S53" s="218"/>
      <c r="T53" s="218"/>
      <c r="U53" s="218"/>
      <c r="V53" s="218"/>
      <c r="W53" s="218"/>
      <c r="X53" s="198"/>
      <c r="Y53" s="198"/>
      <c r="AA53" s="265" t="s">
        <v>54</v>
      </c>
      <c r="AB53" s="218">
        <f>経費支弁者2氏名</f>
        <v>0</v>
      </c>
      <c r="AC53" s="218"/>
      <c r="AD53" s="218"/>
      <c r="AE53" s="218"/>
      <c r="AF53" s="218"/>
      <c r="AG53" s="218"/>
      <c r="AH53" s="218"/>
      <c r="AI53" s="218"/>
      <c r="AJ53" s="218"/>
      <c r="AK53" s="218"/>
      <c r="AL53" s="198"/>
      <c r="AM53" s="198"/>
    </row>
    <row r="54" spans="2:39" ht="18" customHeight="1">
      <c r="B54" s="3"/>
      <c r="C54" s="3"/>
      <c r="D54" s="3"/>
      <c r="E54" s="3"/>
      <c r="F54" s="3"/>
      <c r="G54" s="4" t="s">
        <v>195</v>
      </c>
      <c r="M54" s="266"/>
      <c r="N54" s="219"/>
      <c r="O54" s="219"/>
      <c r="P54" s="219"/>
      <c r="Q54" s="219"/>
      <c r="R54" s="219"/>
      <c r="S54" s="219"/>
      <c r="T54" s="219"/>
      <c r="U54" s="219"/>
      <c r="V54" s="219"/>
      <c r="W54" s="219"/>
      <c r="X54" s="199"/>
      <c r="Y54" s="199"/>
      <c r="Z54" s="22"/>
      <c r="AA54" s="266"/>
      <c r="AB54" s="219"/>
      <c r="AC54" s="219"/>
      <c r="AD54" s="219"/>
      <c r="AE54" s="219"/>
      <c r="AF54" s="219"/>
      <c r="AG54" s="219"/>
      <c r="AH54" s="219"/>
      <c r="AI54" s="219"/>
      <c r="AJ54" s="219"/>
      <c r="AK54" s="219"/>
      <c r="AL54" s="199"/>
      <c r="AM54" s="199"/>
    </row>
    <row r="55" spans="2:39" ht="18" customHeight="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2:39" ht="18"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2:39" ht="18" customHeight="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2:39" ht="18" customHeight="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2:39" ht="18"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2:39" ht="18" customHeight="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2:39" ht="18" customHeight="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2:39" ht="18" customHeight="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2:39" ht="18" customHeight="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sheetData>
  <sheetProtection algorithmName="SHA-512" hashValue="Npkd17ExSlYaQDO5QB4OutzS+ybZpGiK/46ybFE/YD/Wey+3EmAan9yy46KHoyN8QRmySaHIJuwdqL/WPgwAWw==" saltValue="m4DoHQsBX62VjLZc2CK59Q==" spinCount="100000" sheet="1" formatCells="0" formatColumns="0" formatRows="0" insertColumns="0" insertRows="0" insertHyperlinks="0" deleteColumns="0" deleteRows="0" sort="0" autoFilter="0" pivotTables="0"/>
  <mergeCells count="42">
    <mergeCell ref="AU40:AV40"/>
    <mergeCell ref="AK12:AM12"/>
    <mergeCell ref="G14:AG14"/>
    <mergeCell ref="A18:AM18"/>
    <mergeCell ref="AU25:AV25"/>
    <mergeCell ref="C29:N29"/>
    <mergeCell ref="A19:AM21"/>
    <mergeCell ref="G12:S12"/>
    <mergeCell ref="V12:Y12"/>
    <mergeCell ref="AA12:AB12"/>
    <mergeCell ref="AD12:AE12"/>
    <mergeCell ref="AC42:AF42"/>
    <mergeCell ref="AH42:AI42"/>
    <mergeCell ref="AK42:AL42"/>
    <mergeCell ref="N43:AM43"/>
    <mergeCell ref="N44:AM44"/>
    <mergeCell ref="M53:M54"/>
    <mergeCell ref="AA53:AA54"/>
    <mergeCell ref="N45:AM45"/>
    <mergeCell ref="N46:AM46"/>
    <mergeCell ref="M47:AM47"/>
    <mergeCell ref="N48:Y48"/>
    <mergeCell ref="AG48:AM48"/>
    <mergeCell ref="X53:Y54"/>
    <mergeCell ref="AL53:AM54"/>
    <mergeCell ref="N53:W54"/>
    <mergeCell ref="AB53:AK54"/>
    <mergeCell ref="N49:Y49"/>
    <mergeCell ref="AG49:AM49"/>
    <mergeCell ref="N51:AM51"/>
    <mergeCell ref="N52:AM52"/>
    <mergeCell ref="K6:AD7"/>
    <mergeCell ref="A23:AM25"/>
    <mergeCell ref="A15:AM17"/>
    <mergeCell ref="A39:AM40"/>
    <mergeCell ref="B3:J7"/>
    <mergeCell ref="A30:AM33"/>
    <mergeCell ref="A34:AM34"/>
    <mergeCell ref="O35:T35"/>
    <mergeCell ref="O36:T36"/>
    <mergeCell ref="O37:T37"/>
    <mergeCell ref="G10:S10"/>
  </mergeCells>
  <phoneticPr fontId="37" type="noConversion"/>
  <conditionalFormatting sqref="U37:V37">
    <cfRule type="expression" dxfId="28" priority="1" stopIfTrue="1">
      <formula>$O$37=""</formula>
    </cfRule>
  </conditionalFormatting>
  <conditionalFormatting sqref="N51">
    <cfRule type="containsBlanks" dxfId="27" priority="2">
      <formula>LEN(TRIM(N51))=0</formula>
    </cfRule>
  </conditionalFormatting>
  <conditionalFormatting sqref="N43 A39 O37 A23 N45">
    <cfRule type="containsBlanks" dxfId="26" priority="5">
      <formula>LEN(TRIM(A23))=0</formula>
    </cfRule>
  </conditionalFormatting>
  <dataValidations count="10">
    <dataValidation type="custom" allowBlank="1" showInputMessage="1" showErrorMessage="1" errorTitle="输入错误" error="请输入正确电子邮箱地址" prompt="请填写接收学生在校期间成绩单使用电子邮箱，请务必准确填写。_x000a_如与经费支付人①相同，请输入【同上】" sqref="N52:AM52" xr:uid="{00000000-0002-0000-0200-000000000000}">
      <formula1>COUNTIF(N52,"*@*")</formula1>
    </dataValidation>
    <dataValidation allowBlank="1" showInputMessage="1" showErrorMessage="1" prompt="段首请空四格。" sqref="A39:AM40" xr:uid="{00000000-0002-0000-0200-000001000000}"/>
    <dataValidation type="custom" allowBlank="1" showInputMessage="1" showErrorMessage="1" errorTitle="输入错误" error="请输入正确电子邮箱地址" prompt="请填写接收学生在校期间成绩单使用电子邮箱，请务必准确填写。" sqref="N51:AM51" xr:uid="{00000000-0002-0000-0200-000002000000}">
      <formula1>COUNTIF(N51,"*@*")</formula1>
    </dataValidation>
    <dataValidation allowBlank="1" showInputMessage="1" showErrorMessage="1" prompt="如现住址与户籍地不同时请写入。_x000a_注意从省级行政区划开始填写。_x000a__x000a_否则请写入“同户籍地”这几个字。_x000a__x000a_如与经费支付人①相同，请填写“同上”。" sqref="N46:AM46" xr:uid="{00000000-0002-0000-0200-000003000000}"/>
    <dataValidation allowBlank="1" showInputMessage="1" showErrorMessage="1" prompt="段首请空四格。_x000a_请说明经费支付人与学生的关系，同时表达对学生日本留学的支持并愿意承担学生在日本留学期间的全部费用。" sqref="A23:AM25" xr:uid="{00000000-0002-0000-0200-000004000000}"/>
    <dataValidation allowBlank="1" showInputMessage="1" showErrorMessage="1" prompt="请根据经费支付人户口本首页的住址完全写入。_x000a_如与经费支付人①相同，请填写“同上”。_x000a_注意从省级行政区划开始填写。" sqref="N44:AM44" xr:uid="{00000000-0002-0000-0200-000005000000}"/>
    <dataValidation allowBlank="1" showInputMessage="1" showErrorMessage="1" prompt="如现住址与户籍地不同时请写入。_x000a_注意从省级行政区划开始填写。_x000a__x000a_否则请写入“同户籍地”这几个字。_x000a__x000a_" sqref="N45:AM45" xr:uid="{00000000-0002-0000-0200-000006000000}"/>
    <dataValidation allowBlank="1" showErrorMessage="1" errorTitle="输入金额过少或过多" error="请下拉选择，谢谢！" sqref="U37:V37" xr:uid="{00000000-0002-0000-0200-000007000000}"/>
    <dataValidation allowBlank="1" showInputMessage="1" showErrorMessage="1" prompt="请根据经费支付人户口本首页的住址完全写入。_x000a__x000a_注意从省级行政区划开始填写。" sqref="N43:AM43" xr:uid="{00000000-0002-0000-0200-000008000000}"/>
    <dataValidation type="list" allowBlank="1" showInputMessage="1" showErrorMessage="1" errorTitle="输入金额过少或过多" error="请下拉选择，谢谢！" sqref="O37" xr:uid="{00000000-0002-0000-0200-000009000000}">
      <formula1>"80000,85000,90000,95000,100000,120000"</formula1>
    </dataValidation>
  </dataValidations>
  <printOptions horizontalCentered="1"/>
  <pageMargins left="0.59027777777777801" right="0.59027777777777801" top="0.55000000000000004" bottom="0.35416666666666702" header="0.31388888888888899" footer="0.31388888888888899"/>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6:AM61"/>
  <sheetViews>
    <sheetView showGridLines="0" showZeros="0" view="pageBreakPreview" topLeftCell="A16" zoomScale="160" zoomScaleNormal="50" zoomScaleSheetLayoutView="160" workbookViewId="0">
      <selection activeCell="K20" sqref="K20:Y20"/>
    </sheetView>
  </sheetViews>
  <sheetFormatPr defaultColWidth="7.36328125" defaultRowHeight="14"/>
  <cols>
    <col min="1" max="46" width="2.26953125" style="113" customWidth="1"/>
    <col min="47" max="47" width="12" style="113" customWidth="1"/>
    <col min="48" max="49" width="2.26953125" style="113" customWidth="1"/>
    <col min="50" max="16384" width="7.36328125" style="113"/>
  </cols>
  <sheetData>
    <row r="6" spans="1:39" ht="13.5" customHeight="1">
      <c r="K6" s="291" t="s">
        <v>300</v>
      </c>
      <c r="L6" s="291"/>
      <c r="M6" s="291"/>
      <c r="N6" s="291"/>
      <c r="O6" s="291"/>
      <c r="P6" s="291"/>
      <c r="Q6" s="291"/>
      <c r="R6" s="291"/>
      <c r="S6" s="291"/>
      <c r="T6" s="291"/>
      <c r="U6" s="291"/>
      <c r="V6" s="291"/>
      <c r="W6" s="291"/>
      <c r="X6" s="291"/>
      <c r="Y6" s="291"/>
      <c r="Z6" s="291"/>
      <c r="AA6" s="291"/>
      <c r="AB6" s="291"/>
      <c r="AC6" s="291"/>
      <c r="AD6" s="291"/>
    </row>
    <row r="7" spans="1:39">
      <c r="K7" s="291"/>
      <c r="L7" s="291"/>
      <c r="M7" s="291"/>
      <c r="N7" s="291"/>
      <c r="O7" s="291"/>
      <c r="P7" s="291"/>
      <c r="Q7" s="291"/>
      <c r="R7" s="291"/>
      <c r="S7" s="291"/>
      <c r="T7" s="291"/>
      <c r="U7" s="291"/>
      <c r="V7" s="291"/>
      <c r="W7" s="291"/>
      <c r="X7" s="291"/>
      <c r="Y7" s="291"/>
      <c r="Z7" s="291"/>
      <c r="AA7" s="291"/>
      <c r="AB7" s="291"/>
      <c r="AC7" s="291"/>
      <c r="AD7" s="291"/>
    </row>
    <row r="9" spans="1:39" ht="18" customHeight="1"/>
    <row r="10" spans="1:39" ht="18" customHeight="1">
      <c r="C10" s="113" t="s">
        <v>196</v>
      </c>
      <c r="H10" s="292">
        <f>学生氏名中</f>
        <v>0</v>
      </c>
      <c r="I10" s="292"/>
      <c r="J10" s="292"/>
      <c r="K10" s="292"/>
      <c r="L10" s="292"/>
      <c r="M10" s="292"/>
      <c r="N10" s="292"/>
      <c r="O10" s="292"/>
      <c r="P10" s="292"/>
      <c r="Q10" s="292"/>
      <c r="R10" s="292"/>
      <c r="S10" s="292"/>
      <c r="AJ10" s="114"/>
      <c r="AK10" s="114"/>
      <c r="AL10" s="114"/>
      <c r="AM10" s="114"/>
    </row>
    <row r="11" spans="1:39" ht="18" customHeight="1">
      <c r="AJ11" s="114"/>
      <c r="AK11" s="114"/>
      <c r="AL11" s="114"/>
      <c r="AM11" s="114"/>
    </row>
    <row r="12" spans="1:39" ht="18" customHeight="1">
      <c r="C12" s="113" t="s">
        <v>23</v>
      </c>
      <c r="H12" s="292">
        <f>学生生年</f>
        <v>0</v>
      </c>
      <c r="I12" s="292"/>
      <c r="J12" s="292"/>
      <c r="K12" s="292"/>
      <c r="L12" s="292"/>
      <c r="M12" s="113" t="s">
        <v>24</v>
      </c>
      <c r="N12" s="292">
        <f>学生生月</f>
        <v>0</v>
      </c>
      <c r="O12" s="292"/>
      <c r="P12" s="113" t="s">
        <v>25</v>
      </c>
      <c r="Q12" s="292">
        <f>学生生日</f>
        <v>0</v>
      </c>
      <c r="R12" s="292"/>
      <c r="S12" s="113" t="s">
        <v>26</v>
      </c>
      <c r="X12" s="113" t="s">
        <v>28</v>
      </c>
      <c r="AA12" s="292" t="str">
        <f>学生性別</f>
        <v/>
      </c>
      <c r="AB12" s="292"/>
      <c r="AC12" s="292"/>
      <c r="AD12" s="292"/>
      <c r="AE12" s="292"/>
      <c r="AF12" s="292"/>
      <c r="AG12" s="114"/>
      <c r="AK12" s="114"/>
      <c r="AL12" s="114"/>
      <c r="AM12" s="114"/>
    </row>
    <row r="13" spans="1:39" ht="18" customHeight="1"/>
    <row r="14" spans="1:39" s="142" customFormat="1" ht="25.5" customHeight="1">
      <c r="A14" s="297" t="s">
        <v>272</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9"/>
    </row>
    <row r="15" spans="1:39" s="143" customFormat="1" ht="18" customHeight="1">
      <c r="A15" s="293" t="s">
        <v>286</v>
      </c>
      <c r="B15" s="294"/>
      <c r="C15" s="294"/>
      <c r="D15" s="294"/>
      <c r="E15" s="294"/>
      <c r="F15" s="294"/>
      <c r="G15" s="294"/>
      <c r="H15" s="294"/>
      <c r="I15" s="296"/>
      <c r="J15" s="293" t="s">
        <v>287</v>
      </c>
      <c r="K15" s="294"/>
      <c r="L15" s="294"/>
      <c r="M15" s="294"/>
      <c r="N15" s="294"/>
      <c r="O15" s="294"/>
      <c r="P15" s="295"/>
      <c r="Q15" s="295"/>
      <c r="R15" s="295"/>
      <c r="S15" s="295"/>
      <c r="T15" s="295"/>
      <c r="U15" s="295"/>
      <c r="V15" s="295"/>
      <c r="W15" s="295"/>
      <c r="X15" s="295"/>
      <c r="Y15" s="294"/>
      <c r="Z15" s="294"/>
      <c r="AA15" s="294"/>
      <c r="AB15" s="294"/>
      <c r="AC15" s="294"/>
      <c r="AD15" s="294"/>
      <c r="AE15" s="294"/>
      <c r="AF15" s="294"/>
      <c r="AG15" s="294"/>
      <c r="AH15" s="294"/>
      <c r="AI15" s="294"/>
      <c r="AJ15" s="294"/>
      <c r="AK15" s="294"/>
      <c r="AL15" s="294"/>
      <c r="AM15" s="296"/>
    </row>
    <row r="16" spans="1:39" s="143" customFormat="1" ht="25.5" customHeight="1">
      <c r="A16" s="280" t="s">
        <v>288</v>
      </c>
      <c r="B16" s="281"/>
      <c r="C16" s="281"/>
      <c r="D16" s="281"/>
      <c r="E16" s="281"/>
      <c r="F16" s="281"/>
      <c r="G16" s="281"/>
      <c r="H16" s="281"/>
      <c r="I16" s="282"/>
      <c r="J16" s="327"/>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9"/>
    </row>
    <row r="17" spans="1:39" s="143" customFormat="1" ht="25.5" customHeight="1">
      <c r="A17" s="280" t="s">
        <v>289</v>
      </c>
      <c r="B17" s="281"/>
      <c r="C17" s="281"/>
      <c r="D17" s="281"/>
      <c r="E17" s="281"/>
      <c r="F17" s="281"/>
      <c r="G17" s="281"/>
      <c r="H17" s="281"/>
      <c r="I17" s="282"/>
      <c r="J17" s="286" t="s">
        <v>290</v>
      </c>
      <c r="K17" s="287"/>
      <c r="L17" s="287"/>
      <c r="M17" s="287"/>
      <c r="N17" s="287"/>
      <c r="O17" s="287"/>
      <c r="P17" s="287"/>
      <c r="Q17" s="287"/>
      <c r="R17" s="287"/>
      <c r="S17" s="287"/>
      <c r="T17" s="287"/>
      <c r="U17" s="287"/>
      <c r="V17" s="287"/>
      <c r="W17" s="145" t="s">
        <v>273</v>
      </c>
      <c r="X17" s="285" t="s">
        <v>306</v>
      </c>
      <c r="Y17" s="285"/>
      <c r="Z17" s="285"/>
      <c r="AA17" s="285"/>
      <c r="AB17" s="285"/>
      <c r="AC17" s="285"/>
      <c r="AD17" s="285"/>
      <c r="AE17" s="285"/>
      <c r="AF17" s="285"/>
      <c r="AG17" s="285"/>
      <c r="AH17" s="285"/>
      <c r="AI17" s="285"/>
      <c r="AJ17" s="285"/>
      <c r="AK17" s="285"/>
      <c r="AL17" s="285"/>
      <c r="AM17" s="163"/>
    </row>
    <row r="18" spans="1:39" s="143" customFormat="1" ht="29" customHeight="1">
      <c r="A18" s="283" t="s">
        <v>320</v>
      </c>
      <c r="B18" s="284"/>
      <c r="C18" s="284"/>
      <c r="D18" s="284"/>
      <c r="E18" s="284"/>
      <c r="F18" s="284"/>
      <c r="G18" s="284"/>
      <c r="H18" s="284"/>
      <c r="I18" s="284"/>
      <c r="J18" s="152"/>
      <c r="K18" s="153" t="s">
        <v>29</v>
      </c>
      <c r="L18" s="153" t="s">
        <v>292</v>
      </c>
      <c r="M18" s="153"/>
      <c r="N18" s="153" t="s">
        <v>29</v>
      </c>
      <c r="O18" s="153" t="s">
        <v>276</v>
      </c>
      <c r="P18" s="153"/>
      <c r="Q18" s="153"/>
      <c r="R18" s="146" t="s">
        <v>310</v>
      </c>
      <c r="S18" s="153"/>
      <c r="T18" s="153"/>
      <c r="U18" s="153"/>
      <c r="V18" s="153"/>
      <c r="W18" s="153"/>
      <c r="X18" s="153"/>
      <c r="Y18" s="153"/>
      <c r="Z18" s="153"/>
      <c r="AA18" s="153"/>
      <c r="AB18" s="153"/>
      <c r="AC18" s="153"/>
      <c r="AD18" s="153"/>
      <c r="AE18" s="153"/>
      <c r="AF18" s="153"/>
      <c r="AG18" s="148"/>
      <c r="AH18" s="165"/>
      <c r="AI18" s="147"/>
      <c r="AJ18" s="153"/>
      <c r="AK18" s="153"/>
      <c r="AL18" s="153"/>
      <c r="AM18" s="154"/>
    </row>
    <row r="19" spans="1:39" s="143" customFormat="1" ht="25.5" customHeight="1">
      <c r="A19" s="300" t="s">
        <v>319</v>
      </c>
      <c r="B19" s="301"/>
      <c r="C19" s="301"/>
      <c r="D19" s="301"/>
      <c r="E19" s="301"/>
      <c r="F19" s="301"/>
      <c r="G19" s="301"/>
      <c r="H19" s="301"/>
      <c r="I19" s="302"/>
      <c r="J19" s="144"/>
      <c r="K19" s="144" t="s">
        <v>307</v>
      </c>
      <c r="L19" s="144"/>
      <c r="M19" s="144"/>
      <c r="N19" s="144"/>
      <c r="O19" s="144"/>
      <c r="P19" s="144"/>
      <c r="Q19" s="326"/>
      <c r="R19" s="326"/>
      <c r="S19" s="326"/>
      <c r="T19" s="326"/>
      <c r="U19" s="326"/>
      <c r="V19" s="326"/>
      <c r="W19" s="326"/>
      <c r="X19" s="326"/>
      <c r="Y19" s="326"/>
      <c r="Z19" s="155" t="s">
        <v>294</v>
      </c>
      <c r="AA19" s="155"/>
      <c r="AB19" s="155"/>
      <c r="AC19" s="155"/>
      <c r="AD19" s="333"/>
      <c r="AE19" s="333"/>
      <c r="AF19" s="155" t="s">
        <v>274</v>
      </c>
      <c r="AG19" s="144"/>
      <c r="AH19" s="326"/>
      <c r="AI19" s="326"/>
      <c r="AJ19" s="155" t="s">
        <v>322</v>
      </c>
      <c r="AM19" s="150"/>
    </row>
    <row r="20" spans="1:39" s="143" customFormat="1" ht="25.5" customHeight="1">
      <c r="A20" s="318" t="s">
        <v>314</v>
      </c>
      <c r="B20" s="319"/>
      <c r="C20" s="319"/>
      <c r="D20" s="319"/>
      <c r="E20" s="319"/>
      <c r="F20" s="319"/>
      <c r="G20" s="319"/>
      <c r="H20" s="319"/>
      <c r="I20" s="320"/>
      <c r="J20" s="164"/>
      <c r="K20" s="324"/>
      <c r="L20" s="324"/>
      <c r="M20" s="324"/>
      <c r="N20" s="324"/>
      <c r="O20" s="324"/>
      <c r="P20" s="324"/>
      <c r="Q20" s="324"/>
      <c r="R20" s="324"/>
      <c r="S20" s="324"/>
      <c r="T20" s="324"/>
      <c r="U20" s="324"/>
      <c r="V20" s="324"/>
      <c r="W20" s="324"/>
      <c r="X20" s="324"/>
      <c r="Y20" s="324"/>
      <c r="Z20" s="164"/>
      <c r="AA20" s="164"/>
      <c r="AB20" s="164"/>
      <c r="AC20" s="164"/>
      <c r="AD20" s="164"/>
      <c r="AE20" s="164"/>
      <c r="AF20" s="164"/>
      <c r="AG20" s="164"/>
      <c r="AH20" s="164"/>
      <c r="AI20" s="164"/>
      <c r="AJ20" s="164"/>
      <c r="AK20" s="164"/>
      <c r="AL20" s="164"/>
      <c r="AM20" s="164"/>
    </row>
    <row r="21" spans="1:39" s="143" customFormat="1" ht="4" customHeight="1">
      <c r="A21" s="321"/>
      <c r="B21" s="322"/>
      <c r="C21" s="322"/>
      <c r="D21" s="322"/>
      <c r="E21" s="322"/>
      <c r="F21" s="322"/>
      <c r="G21" s="322"/>
      <c r="H21" s="322"/>
      <c r="I21" s="323"/>
      <c r="J21" s="312"/>
      <c r="K21" s="312"/>
      <c r="L21" s="312"/>
      <c r="M21" s="312"/>
      <c r="N21" s="312"/>
      <c r="O21" s="312"/>
      <c r="P21" s="312"/>
      <c r="Q21" s="312"/>
      <c r="R21" s="312"/>
      <c r="S21" s="312"/>
      <c r="T21" s="312"/>
      <c r="U21" s="312"/>
      <c r="V21" s="312"/>
      <c r="W21" s="156"/>
      <c r="X21" s="156"/>
      <c r="Y21" s="156"/>
      <c r="Z21" s="156"/>
      <c r="AA21" s="156"/>
      <c r="AB21" s="156"/>
      <c r="AC21" s="156"/>
      <c r="AD21" s="156"/>
      <c r="AE21" s="161"/>
      <c r="AF21" s="161"/>
      <c r="AG21" s="156"/>
      <c r="AH21" s="161"/>
      <c r="AI21" s="161"/>
      <c r="AJ21" s="156"/>
      <c r="AK21" s="161"/>
      <c r="AL21" s="161"/>
      <c r="AM21" s="160"/>
    </row>
    <row r="22" spans="1:39" s="143" customFormat="1" ht="4" customHeight="1">
      <c r="A22" s="325"/>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row>
    <row r="23" spans="1:39" s="143" customFormat="1" ht="25.5" customHeight="1">
      <c r="A23" s="306" t="s">
        <v>296</v>
      </c>
      <c r="B23" s="307"/>
      <c r="C23" s="307"/>
      <c r="D23" s="307"/>
      <c r="E23" s="307"/>
      <c r="F23" s="307"/>
      <c r="G23" s="307"/>
      <c r="H23" s="307"/>
      <c r="I23" s="307"/>
      <c r="J23" s="307"/>
      <c r="K23" s="166"/>
      <c r="L23" s="166"/>
      <c r="M23" s="166"/>
      <c r="N23" s="166"/>
      <c r="O23" s="166"/>
      <c r="P23" s="166"/>
      <c r="Q23" s="166"/>
      <c r="R23" s="166"/>
      <c r="S23" s="166"/>
      <c r="T23" s="166"/>
      <c r="U23" s="166"/>
      <c r="V23" s="166"/>
      <c r="W23" s="166"/>
      <c r="X23" s="166"/>
      <c r="Y23" s="166"/>
      <c r="Z23" s="166"/>
      <c r="AA23" s="166"/>
      <c r="AB23" s="166"/>
      <c r="AC23" s="166"/>
      <c r="AD23" s="166"/>
      <c r="AE23" s="167"/>
      <c r="AF23" s="167"/>
      <c r="AG23" s="166"/>
      <c r="AH23" s="167"/>
      <c r="AI23" s="167"/>
      <c r="AJ23" s="166"/>
      <c r="AK23" s="167"/>
      <c r="AL23" s="167"/>
      <c r="AM23" s="168"/>
    </row>
    <row r="24" spans="1:39" s="143" customFormat="1" ht="25.5" customHeight="1">
      <c r="A24" s="308" t="s">
        <v>297</v>
      </c>
      <c r="B24" s="309"/>
      <c r="C24" s="309"/>
      <c r="D24" s="309"/>
      <c r="E24" s="309"/>
      <c r="F24" s="309"/>
      <c r="G24" s="309"/>
      <c r="H24" s="309"/>
      <c r="I24" s="310"/>
      <c r="J24" s="330">
        <f>'A2-履歴書'!C37</f>
        <v>0</v>
      </c>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2"/>
    </row>
    <row r="25" spans="1:39" s="143" customFormat="1" ht="25.5" customHeight="1">
      <c r="A25" s="313" t="s">
        <v>313</v>
      </c>
      <c r="B25" s="314"/>
      <c r="C25" s="314"/>
      <c r="D25" s="314"/>
      <c r="E25" s="314"/>
      <c r="F25" s="314"/>
      <c r="G25" s="314"/>
      <c r="H25" s="314"/>
      <c r="I25" s="314"/>
      <c r="J25" s="157"/>
      <c r="K25" s="157" t="s">
        <v>298</v>
      </c>
      <c r="L25" s="157"/>
      <c r="M25" s="157"/>
      <c r="N25" s="157"/>
      <c r="O25" s="157"/>
      <c r="P25" s="148"/>
      <c r="Q25" s="295"/>
      <c r="R25" s="295"/>
      <c r="S25" s="295"/>
      <c r="T25" s="295"/>
      <c r="U25" s="295"/>
      <c r="V25" s="157" t="s">
        <v>318</v>
      </c>
      <c r="W25" s="157"/>
      <c r="X25" s="157"/>
      <c r="Y25" s="157"/>
      <c r="Z25" s="157"/>
      <c r="AA25" s="157"/>
      <c r="AB25" s="157"/>
      <c r="AC25" s="157"/>
      <c r="AD25" s="157"/>
      <c r="AE25" s="149"/>
      <c r="AF25" s="149"/>
      <c r="AG25" s="157"/>
      <c r="AH25" s="149"/>
      <c r="AI25" s="149"/>
      <c r="AJ25" s="157"/>
      <c r="AK25" s="149"/>
      <c r="AL25" s="149"/>
      <c r="AM25" s="158"/>
    </row>
    <row r="26" spans="1:39" s="143" customFormat="1" ht="25.5" customHeight="1">
      <c r="A26" s="315"/>
      <c r="B26" s="289"/>
      <c r="C26" s="289"/>
      <c r="D26" s="289"/>
      <c r="E26" s="289"/>
      <c r="F26" s="289"/>
      <c r="G26" s="289"/>
      <c r="H26" s="289"/>
      <c r="I26" s="289"/>
      <c r="J26" s="155"/>
      <c r="K26" s="289" t="s">
        <v>315</v>
      </c>
      <c r="L26" s="289"/>
      <c r="M26" s="289"/>
      <c r="N26" s="289"/>
      <c r="O26" s="289"/>
      <c r="P26" s="155"/>
      <c r="Q26" s="295"/>
      <c r="R26" s="295"/>
      <c r="S26" s="295"/>
      <c r="T26" s="295"/>
      <c r="U26" s="295"/>
      <c r="V26" s="311" t="s">
        <v>273</v>
      </c>
      <c r="W26" s="311"/>
      <c r="X26" s="326"/>
      <c r="Y26" s="326"/>
      <c r="Z26" s="326"/>
      <c r="AA26" s="143" t="s">
        <v>275</v>
      </c>
      <c r="AB26" s="144"/>
      <c r="AC26" s="326"/>
      <c r="AD26" s="326"/>
      <c r="AE26" s="326"/>
      <c r="AF26" s="143" t="s">
        <v>295</v>
      </c>
      <c r="AM26" s="150"/>
    </row>
    <row r="27" spans="1:39" s="143" customFormat="1" ht="25.5" customHeight="1">
      <c r="A27" s="315"/>
      <c r="B27" s="289"/>
      <c r="C27" s="289"/>
      <c r="D27" s="289"/>
      <c r="E27" s="289"/>
      <c r="F27" s="289"/>
      <c r="G27" s="289"/>
      <c r="H27" s="289"/>
      <c r="I27" s="289"/>
      <c r="J27" s="155"/>
      <c r="K27" s="289" t="s">
        <v>299</v>
      </c>
      <c r="L27" s="289"/>
      <c r="M27" s="289"/>
      <c r="N27" s="289"/>
      <c r="O27" s="289"/>
      <c r="P27" s="144"/>
      <c r="Q27" s="295"/>
      <c r="R27" s="295"/>
      <c r="S27" s="295"/>
      <c r="T27" s="295"/>
      <c r="U27" s="295"/>
      <c r="V27" s="155" t="s">
        <v>318</v>
      </c>
      <c r="W27" s="155"/>
      <c r="X27" s="155"/>
      <c r="Y27" s="155"/>
      <c r="Z27" s="155"/>
      <c r="AA27" s="155"/>
      <c r="AB27" s="155"/>
      <c r="AC27" s="155"/>
      <c r="AD27" s="155"/>
      <c r="AE27" s="162"/>
      <c r="AF27" s="162"/>
      <c r="AG27" s="155"/>
      <c r="AH27" s="162"/>
      <c r="AI27" s="162"/>
      <c r="AJ27" s="155"/>
      <c r="AK27" s="162"/>
      <c r="AL27" s="162"/>
      <c r="AM27" s="159"/>
    </row>
    <row r="28" spans="1:39" s="143" customFormat="1" ht="4" customHeight="1">
      <c r="A28" s="316"/>
      <c r="B28" s="317"/>
      <c r="C28" s="317"/>
      <c r="D28" s="317"/>
      <c r="E28" s="317"/>
      <c r="F28" s="317"/>
      <c r="G28" s="317"/>
      <c r="H28" s="317"/>
      <c r="I28" s="317"/>
      <c r="J28" s="156"/>
      <c r="K28" s="156"/>
      <c r="L28" s="156"/>
      <c r="M28" s="156"/>
      <c r="N28" s="156"/>
      <c r="O28" s="156"/>
      <c r="P28" s="151"/>
      <c r="Q28" s="161"/>
      <c r="R28" s="161"/>
      <c r="S28" s="161"/>
      <c r="T28" s="161"/>
      <c r="U28" s="161"/>
      <c r="V28" s="156"/>
      <c r="W28" s="156"/>
      <c r="X28" s="156"/>
      <c r="Y28" s="156"/>
      <c r="Z28" s="156"/>
      <c r="AA28" s="156"/>
      <c r="AB28" s="156"/>
      <c r="AC28" s="156"/>
      <c r="AD28" s="156"/>
      <c r="AE28" s="161"/>
      <c r="AF28" s="161"/>
      <c r="AG28" s="156"/>
      <c r="AH28" s="161"/>
      <c r="AI28" s="161"/>
      <c r="AJ28" s="156"/>
      <c r="AK28" s="161"/>
      <c r="AL28" s="161"/>
      <c r="AM28" s="160"/>
    </row>
    <row r="29" spans="1:39" ht="18" customHeight="1">
      <c r="A29" s="129"/>
      <c r="B29" s="130"/>
      <c r="C29" s="130"/>
      <c r="D29" s="130"/>
      <c r="E29" s="130"/>
      <c r="F29" s="130"/>
      <c r="G29" s="130"/>
      <c r="H29" s="130"/>
      <c r="I29" s="130"/>
      <c r="J29" s="130"/>
      <c r="K29" s="131"/>
      <c r="L29" s="130"/>
      <c r="M29" s="130"/>
      <c r="N29" s="130"/>
      <c r="O29" s="130"/>
      <c r="P29" s="129"/>
      <c r="Q29" s="129"/>
      <c r="R29" s="129"/>
      <c r="S29" s="129"/>
      <c r="T29" s="129"/>
      <c r="U29" s="130"/>
      <c r="V29" s="130"/>
      <c r="W29" s="130"/>
      <c r="X29" s="130"/>
      <c r="Y29" s="130"/>
      <c r="Z29" s="130"/>
      <c r="AA29" s="130"/>
      <c r="AB29" s="130"/>
      <c r="AC29" s="130"/>
      <c r="AD29" s="130"/>
      <c r="AE29" s="129"/>
      <c r="AF29" s="129"/>
      <c r="AG29" s="130"/>
      <c r="AH29" s="129"/>
      <c r="AI29" s="129"/>
      <c r="AJ29" s="130"/>
      <c r="AK29" s="129"/>
      <c r="AL29" s="129"/>
      <c r="AM29" s="130"/>
    </row>
    <row r="30" spans="1:39" ht="18" customHeight="1">
      <c r="A30" s="129"/>
      <c r="B30" s="130"/>
      <c r="C30" s="130"/>
      <c r="D30" s="130"/>
      <c r="E30" s="130"/>
      <c r="F30" s="130"/>
      <c r="G30" s="130"/>
      <c r="H30" s="130"/>
      <c r="I30" s="130"/>
      <c r="J30" s="130"/>
      <c r="K30" s="131"/>
      <c r="L30" s="130"/>
      <c r="M30" s="130"/>
      <c r="N30" s="130"/>
      <c r="O30" s="130"/>
      <c r="P30" s="129"/>
      <c r="Q30" s="129"/>
      <c r="R30" s="129"/>
      <c r="S30" s="129"/>
      <c r="T30" s="129"/>
      <c r="U30" s="130"/>
      <c r="V30" s="130"/>
      <c r="W30" s="130"/>
      <c r="X30" s="130"/>
      <c r="Y30" s="130"/>
      <c r="Z30" s="130"/>
      <c r="AA30" s="130"/>
      <c r="AB30" s="130"/>
      <c r="AC30" s="130"/>
      <c r="AD30" s="130"/>
      <c r="AE30" s="129"/>
      <c r="AF30" s="129"/>
      <c r="AG30" s="130"/>
      <c r="AH30" s="129"/>
      <c r="AI30" s="129"/>
      <c r="AJ30" s="130"/>
      <c r="AK30" s="129"/>
      <c r="AL30" s="129"/>
      <c r="AM30" s="130"/>
    </row>
    <row r="31" spans="1:39" ht="18" customHeight="1">
      <c r="A31" s="116"/>
      <c r="B31" s="116"/>
      <c r="C31" s="116"/>
      <c r="D31" s="116"/>
      <c r="E31" s="116"/>
      <c r="F31" s="116"/>
      <c r="G31" s="116"/>
      <c r="H31" s="116"/>
      <c r="I31" s="116"/>
      <c r="J31" s="116"/>
      <c r="K31" s="123"/>
      <c r="L31" s="116"/>
      <c r="M31" s="116"/>
      <c r="N31" s="116"/>
      <c r="O31" s="118"/>
      <c r="P31" s="136" t="s">
        <v>305</v>
      </c>
      <c r="Q31" s="118"/>
      <c r="R31" s="116"/>
      <c r="S31" s="116"/>
      <c r="T31" s="116"/>
      <c r="U31" s="116"/>
      <c r="V31" s="116"/>
      <c r="W31" s="116"/>
      <c r="X31" s="116"/>
      <c r="Y31" s="116"/>
      <c r="Z31" s="116"/>
      <c r="AA31" s="116"/>
      <c r="AB31" s="116"/>
      <c r="AC31" s="116"/>
      <c r="AD31" s="116"/>
      <c r="AE31" s="116"/>
      <c r="AF31" s="116"/>
      <c r="AG31" s="116"/>
      <c r="AH31" s="116"/>
      <c r="AI31" s="116"/>
      <c r="AJ31" s="116"/>
      <c r="AK31" s="116"/>
      <c r="AL31" s="116"/>
      <c r="AM31" s="116"/>
    </row>
    <row r="32" spans="1:39" ht="18" customHeight="1">
      <c r="A32" s="116"/>
      <c r="B32" s="115"/>
      <c r="C32" s="115"/>
      <c r="D32" s="115"/>
      <c r="E32" s="115"/>
      <c r="F32" s="115"/>
      <c r="G32" s="115"/>
      <c r="H32" s="115"/>
      <c r="I32" s="115"/>
      <c r="J32" s="115"/>
      <c r="K32" s="117"/>
      <c r="L32" s="115"/>
      <c r="M32" s="115"/>
      <c r="N32" s="115"/>
      <c r="O32" s="115"/>
      <c r="P32" s="116"/>
      <c r="Q32" s="116"/>
      <c r="R32" s="116"/>
      <c r="S32" s="116"/>
      <c r="T32" s="116"/>
      <c r="U32" s="115"/>
      <c r="V32" s="115"/>
      <c r="W32" s="115"/>
      <c r="X32" s="115"/>
      <c r="Y32" s="115"/>
      <c r="Z32" s="115"/>
      <c r="AA32" s="115"/>
      <c r="AB32" s="115"/>
      <c r="AC32" s="115"/>
      <c r="AD32" s="115"/>
      <c r="AE32" s="116"/>
      <c r="AF32" s="116"/>
      <c r="AG32" s="115"/>
      <c r="AH32" s="116"/>
      <c r="AI32" s="116"/>
      <c r="AJ32" s="115"/>
      <c r="AK32" s="116"/>
      <c r="AL32" s="116"/>
      <c r="AM32" s="115"/>
    </row>
    <row r="33" spans="1:39" ht="18" customHeight="1">
      <c r="A33" s="135"/>
      <c r="B33" s="290" t="s">
        <v>311</v>
      </c>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row>
    <row r="34" spans="1:39" ht="18" customHeight="1">
      <c r="A34" s="288" t="s">
        <v>312</v>
      </c>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row>
    <row r="35" spans="1:39" ht="18" customHeight="1">
      <c r="A35" s="124"/>
      <c r="B35" s="124"/>
      <c r="C35" s="124"/>
      <c r="D35" s="124"/>
      <c r="E35" s="124"/>
      <c r="F35" s="124"/>
      <c r="G35" s="124"/>
      <c r="H35" s="124"/>
      <c r="I35" s="124"/>
      <c r="J35" s="124"/>
      <c r="K35" s="124"/>
      <c r="L35" s="124"/>
      <c r="M35" s="137">
        <v>1</v>
      </c>
      <c r="N35" s="128" t="s">
        <v>317</v>
      </c>
      <c r="O35" s="128"/>
      <c r="P35" s="128"/>
      <c r="Q35" s="128"/>
      <c r="R35" s="128"/>
      <c r="S35" s="128"/>
      <c r="T35" s="128"/>
      <c r="U35" s="128"/>
      <c r="V35" s="128"/>
      <c r="W35" s="128"/>
      <c r="X35" s="128"/>
      <c r="Y35" s="124"/>
      <c r="Z35" s="124"/>
      <c r="AA35" s="124"/>
      <c r="AB35" s="124"/>
      <c r="AC35" s="124"/>
      <c r="AD35" s="124"/>
      <c r="AE35" s="124"/>
      <c r="AF35" s="124"/>
      <c r="AG35" s="124"/>
      <c r="AH35" s="124"/>
      <c r="AI35" s="124"/>
      <c r="AJ35" s="124"/>
      <c r="AK35" s="124"/>
      <c r="AL35" s="124"/>
      <c r="AM35" s="124"/>
    </row>
    <row r="36" spans="1:39" ht="18" customHeight="1">
      <c r="A36" s="124"/>
      <c r="B36" s="124"/>
      <c r="C36" s="124"/>
      <c r="D36" s="124"/>
      <c r="E36" s="124"/>
      <c r="F36" s="124"/>
      <c r="G36" s="124"/>
      <c r="H36" s="124"/>
      <c r="I36" s="124"/>
      <c r="J36" s="124"/>
      <c r="K36" s="124"/>
      <c r="L36" s="124"/>
      <c r="M36" s="137">
        <v>2</v>
      </c>
      <c r="N36" s="128" t="s">
        <v>301</v>
      </c>
      <c r="O36" s="128"/>
      <c r="P36" s="128"/>
      <c r="Q36" s="128"/>
      <c r="R36" s="128"/>
      <c r="S36" s="128"/>
      <c r="T36" s="128"/>
      <c r="U36" s="128"/>
      <c r="V36" s="128"/>
      <c r="W36" s="128"/>
      <c r="X36" s="128"/>
      <c r="Y36" s="124"/>
      <c r="Z36" s="124"/>
      <c r="AA36" s="124"/>
      <c r="AB36" s="124"/>
      <c r="AC36" s="124"/>
      <c r="AD36" s="124"/>
      <c r="AE36" s="124"/>
      <c r="AF36" s="124"/>
      <c r="AG36" s="124"/>
      <c r="AH36" s="124"/>
      <c r="AI36" s="124"/>
      <c r="AJ36" s="124"/>
      <c r="AK36" s="124"/>
      <c r="AL36" s="124"/>
      <c r="AM36" s="124"/>
    </row>
    <row r="37" spans="1:39" ht="18" customHeight="1">
      <c r="A37" s="124"/>
      <c r="B37" s="124"/>
      <c r="C37" s="124"/>
      <c r="D37" s="124"/>
      <c r="E37" s="124"/>
      <c r="F37" s="124"/>
      <c r="G37" s="124"/>
      <c r="H37" s="124"/>
      <c r="I37" s="124"/>
      <c r="J37" s="124"/>
      <c r="K37" s="124"/>
      <c r="L37" s="124"/>
      <c r="M37" s="137">
        <v>3</v>
      </c>
      <c r="N37" s="128" t="s">
        <v>316</v>
      </c>
      <c r="O37" s="128"/>
      <c r="P37" s="128"/>
      <c r="Q37" s="128"/>
      <c r="R37" s="128"/>
      <c r="S37" s="128"/>
      <c r="T37" s="128"/>
      <c r="U37" s="128"/>
      <c r="V37" s="128"/>
      <c r="W37" s="128"/>
      <c r="X37" s="128"/>
      <c r="Y37" s="124"/>
      <c r="Z37" s="124"/>
      <c r="AA37" s="124"/>
      <c r="AB37" s="124"/>
      <c r="AC37" s="124"/>
      <c r="AD37" s="124"/>
      <c r="AE37" s="124"/>
      <c r="AF37" s="124"/>
      <c r="AG37" s="124"/>
      <c r="AH37" s="124"/>
      <c r="AI37" s="124"/>
      <c r="AJ37" s="124"/>
      <c r="AK37" s="124"/>
      <c r="AL37" s="124"/>
      <c r="AM37" s="124"/>
    </row>
    <row r="38" spans="1:39" ht="18" customHeight="1">
      <c r="A38" s="124"/>
      <c r="B38" s="124"/>
      <c r="C38" s="124"/>
      <c r="D38" s="124"/>
      <c r="E38" s="124"/>
      <c r="F38" s="124"/>
      <c r="G38" s="124"/>
      <c r="H38" s="124"/>
      <c r="I38" s="124"/>
      <c r="J38" s="124"/>
      <c r="K38" s="124"/>
      <c r="L38" s="124"/>
      <c r="M38" s="125"/>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row>
    <row r="39" spans="1:39" ht="18" customHeight="1">
      <c r="A39" s="113" t="s">
        <v>321</v>
      </c>
      <c r="O39" s="126"/>
    </row>
    <row r="40" spans="1:39" ht="18" customHeight="1">
      <c r="S40" s="138" t="s">
        <v>302</v>
      </c>
      <c r="T40" s="138"/>
      <c r="U40" s="138"/>
      <c r="V40" s="138"/>
      <c r="W40" s="139"/>
      <c r="X40" s="140"/>
      <c r="Y40" s="140"/>
      <c r="Z40" s="140"/>
      <c r="AA40" s="140"/>
      <c r="AB40" s="127"/>
      <c r="AC40" s="127"/>
      <c r="AD40" s="127"/>
      <c r="AE40" s="127"/>
      <c r="AF40" s="127"/>
      <c r="AG40" s="127"/>
      <c r="AH40" s="119"/>
      <c r="AI40" s="303"/>
      <c r="AJ40" s="303"/>
    </row>
    <row r="41" spans="1:39" ht="18" customHeight="1">
      <c r="S41" s="138"/>
      <c r="T41" s="138"/>
      <c r="U41" s="138"/>
      <c r="V41" s="138"/>
      <c r="W41" s="139"/>
      <c r="X41" s="140"/>
      <c r="Y41" s="140"/>
      <c r="Z41" s="140"/>
      <c r="AA41" s="140"/>
      <c r="AB41" s="141"/>
      <c r="AC41" s="141"/>
      <c r="AD41" s="141"/>
      <c r="AE41" s="141"/>
      <c r="AF41" s="141"/>
      <c r="AG41" s="141"/>
      <c r="AH41" s="118"/>
      <c r="AI41" s="116"/>
      <c r="AJ41" s="116"/>
    </row>
    <row r="42" spans="1:39" ht="18" customHeight="1">
      <c r="S42" s="138" t="s">
        <v>303</v>
      </c>
      <c r="T42" s="138"/>
      <c r="U42" s="138" t="s">
        <v>293</v>
      </c>
      <c r="V42" s="304"/>
      <c r="W42" s="304"/>
      <c r="X42" s="140" t="s">
        <v>291</v>
      </c>
      <c r="Y42" s="140" t="s">
        <v>304</v>
      </c>
      <c r="Z42" s="140"/>
      <c r="AA42" s="140"/>
      <c r="AB42" s="119"/>
      <c r="AC42" s="119"/>
      <c r="AD42" s="119"/>
      <c r="AE42" s="119"/>
      <c r="AF42" s="119"/>
      <c r="AG42" s="119"/>
      <c r="AH42" s="119"/>
      <c r="AI42" s="303"/>
      <c r="AJ42" s="303"/>
    </row>
    <row r="43" spans="1:39" ht="18" customHeight="1">
      <c r="V43" s="120"/>
      <c r="W43" s="120"/>
      <c r="X43" s="128"/>
      <c r="Y43" s="128"/>
      <c r="Z43" s="118"/>
      <c r="AA43" s="118"/>
      <c r="AB43" s="118"/>
      <c r="AC43" s="118"/>
      <c r="AD43" s="118"/>
      <c r="AE43" s="118"/>
      <c r="AF43" s="118"/>
      <c r="AG43" s="118"/>
      <c r="AH43" s="118"/>
      <c r="AI43" s="116"/>
      <c r="AJ43" s="116"/>
    </row>
    <row r="44" spans="1:39" ht="18" customHeight="1">
      <c r="Y44" s="120"/>
      <c r="Z44" s="305">
        <f>'A1-入学願書'!V57</f>
        <v>0</v>
      </c>
      <c r="AA44" s="305"/>
      <c r="AB44" s="305"/>
      <c r="AC44" s="305"/>
      <c r="AD44" s="138" t="s">
        <v>24</v>
      </c>
      <c r="AE44" s="305">
        <f>'A1-入学願書'!AD57</f>
        <v>0</v>
      </c>
      <c r="AF44" s="305"/>
      <c r="AG44" s="138" t="s">
        <v>25</v>
      </c>
      <c r="AH44" s="305">
        <f>'A1-入学願書'!AJ57</f>
        <v>0</v>
      </c>
      <c r="AI44" s="305"/>
      <c r="AJ44" s="138" t="s">
        <v>26</v>
      </c>
    </row>
    <row r="45" spans="1:39" ht="18" customHeight="1"/>
    <row r="46" spans="1:39" ht="18" customHeight="1"/>
    <row r="47" spans="1:39" ht="18" customHeight="1"/>
    <row r="48" spans="1:39" ht="18" customHeight="1"/>
    <row r="49" spans="7:27" ht="18" customHeight="1">
      <c r="M49" s="121"/>
      <c r="AA49" s="121"/>
    </row>
    <row r="50" spans="7:27" ht="18" customHeight="1">
      <c r="G50" s="122"/>
      <c r="M50" s="121"/>
      <c r="AA50" s="121"/>
    </row>
    <row r="51" spans="7:27" ht="18" customHeight="1"/>
    <row r="52" spans="7:27" ht="18" customHeight="1"/>
    <row r="53" spans="7:27" ht="18" customHeight="1"/>
    <row r="54" spans="7:27" ht="18" customHeight="1"/>
    <row r="55" spans="7:27" ht="18" customHeight="1"/>
    <row r="56" spans="7:27" ht="18" customHeight="1"/>
    <row r="57" spans="7:27" ht="18" customHeight="1"/>
    <row r="58" spans="7:27" ht="18" customHeight="1"/>
    <row r="59" spans="7:27" ht="18" customHeight="1"/>
    <row r="60" spans="7:27" ht="18" customHeight="1"/>
    <row r="61" spans="7:27" ht="18" customHeight="1"/>
  </sheetData>
  <sheetProtection algorithmName="SHA-512" hashValue="yezfzVnYbCDfr2CbqihC7OqVkpTDqFdPSYaWhvah7wTcOL4Jelw0fjoOGDNRqwhdB4UCShh8muFEkbBtMf4Meg==" saltValue="Q17KZCBKdFbouhoX65Gfrw==" spinCount="100000" sheet="1" formatCells="0" formatColumns="0" formatRows="0" insertColumns="0" insertRows="0" insertHyperlinks="0" deleteColumns="0" deleteRows="0" sort="0" autoFilter="0" pivotTables="0"/>
  <mergeCells count="44">
    <mergeCell ref="J16:AM16"/>
    <mergeCell ref="J24:AM24"/>
    <mergeCell ref="Q25:U25"/>
    <mergeCell ref="Q19:Y19"/>
    <mergeCell ref="AD19:AE19"/>
    <mergeCell ref="AH19:AI19"/>
    <mergeCell ref="Q26:U26"/>
    <mergeCell ref="A23:J23"/>
    <mergeCell ref="A24:I24"/>
    <mergeCell ref="V26:W26"/>
    <mergeCell ref="J21:V21"/>
    <mergeCell ref="A25:I28"/>
    <mergeCell ref="A20:I21"/>
    <mergeCell ref="K20:Y20"/>
    <mergeCell ref="A22:AM22"/>
    <mergeCell ref="X26:Z26"/>
    <mergeCell ref="AC26:AE26"/>
    <mergeCell ref="AI42:AJ42"/>
    <mergeCell ref="AI40:AJ40"/>
    <mergeCell ref="V42:W42"/>
    <mergeCell ref="Z44:AC44"/>
    <mergeCell ref="AE44:AF44"/>
    <mergeCell ref="AH44:AI44"/>
    <mergeCell ref="A34:AM34"/>
    <mergeCell ref="K26:O26"/>
    <mergeCell ref="K27:O27"/>
    <mergeCell ref="B33:AM33"/>
    <mergeCell ref="K6:AD7"/>
    <mergeCell ref="H10:S10"/>
    <mergeCell ref="H12:L12"/>
    <mergeCell ref="N12:O12"/>
    <mergeCell ref="Q12:R12"/>
    <mergeCell ref="AA12:AF12"/>
    <mergeCell ref="J15:AM15"/>
    <mergeCell ref="A15:I15"/>
    <mergeCell ref="A16:I16"/>
    <mergeCell ref="A14:AM14"/>
    <mergeCell ref="A19:I19"/>
    <mergeCell ref="Q27:U27"/>
    <mergeCell ref="A17:I17"/>
    <mergeCell ref="A18:I18"/>
    <mergeCell ref="X17:AL17"/>
    <mergeCell ref="J17:S17"/>
    <mergeCell ref="T17:V17"/>
  </mergeCells>
  <phoneticPr fontId="37" type="noConversion"/>
  <conditionalFormatting sqref="V42:W42">
    <cfRule type="containsBlanks" dxfId="25" priority="29">
      <formula>LEN(TRIM(V42))=0</formula>
    </cfRule>
  </conditionalFormatting>
  <conditionalFormatting sqref="J16">
    <cfRule type="containsBlanks" dxfId="24" priority="28">
      <formula>LEN(TRIM(J16))=0</formula>
    </cfRule>
  </conditionalFormatting>
  <conditionalFormatting sqref="T17:V17">
    <cfRule type="containsBlanks" dxfId="23" priority="7">
      <formula>LEN(TRIM(T17))=0</formula>
    </cfRule>
    <cfRule type="containsBlanks" dxfId="22" priority="24">
      <formula>LEN(TRIM(T17))=0</formula>
    </cfRule>
  </conditionalFormatting>
  <conditionalFormatting sqref="Q25:Q27">
    <cfRule type="containsBlanks" dxfId="21" priority="22">
      <formula>LEN(TRIM(Q25))=0</formula>
    </cfRule>
  </conditionalFormatting>
  <conditionalFormatting sqref="Q19:Y19">
    <cfRule type="expression" dxfId="20" priority="18">
      <formula>$N$18="■"</formula>
    </cfRule>
  </conditionalFormatting>
  <conditionalFormatting sqref="N18">
    <cfRule type="expression" priority="17">
      <formula>$K$18="■"</formula>
    </cfRule>
  </conditionalFormatting>
  <conditionalFormatting sqref="AD19:AE19">
    <cfRule type="expression" dxfId="19" priority="15">
      <formula>$Q$19&lt;&gt;""</formula>
    </cfRule>
  </conditionalFormatting>
  <conditionalFormatting sqref="AG19:AH19">
    <cfRule type="expression" dxfId="18" priority="14">
      <formula>$Q$19&lt;&gt;""</formula>
    </cfRule>
  </conditionalFormatting>
  <conditionalFormatting sqref="Q25">
    <cfRule type="containsBlanks" dxfId="17" priority="10">
      <formula>LEN(TRIM(Q25))=0</formula>
    </cfRule>
  </conditionalFormatting>
  <conditionalFormatting sqref="Q27">
    <cfRule type="containsBlanks" dxfId="16" priority="9">
      <formula>LEN(TRIM(Q27))=0</formula>
    </cfRule>
  </conditionalFormatting>
  <conditionalFormatting sqref="K18">
    <cfRule type="containsBlanks" dxfId="15" priority="6">
      <formula>LEN(TRIM(K18))=0</formula>
    </cfRule>
  </conditionalFormatting>
  <conditionalFormatting sqref="X26">
    <cfRule type="containsBlanks" dxfId="14" priority="3">
      <formula>LEN(TRIM(X26))=0</formula>
    </cfRule>
  </conditionalFormatting>
  <conditionalFormatting sqref="AC26">
    <cfRule type="containsBlanks" dxfId="13" priority="2">
      <formula>LEN(TRIM(AC26))=0</formula>
    </cfRule>
  </conditionalFormatting>
  <conditionalFormatting sqref="K20:Y20">
    <cfRule type="containsBlanks" dxfId="12" priority="1">
      <formula>LEN(TRIM(K20))=0</formula>
    </cfRule>
  </conditionalFormatting>
  <dataValidations xWindow="1225" yWindow="402" count="5">
    <dataValidation type="list" allowBlank="1" showInputMessage="1" showErrorMessage="1" sqref="K18 N18" xr:uid="{F250900E-A6F6-4892-BABC-4709E8D80854}">
      <formula1>"□, ■"</formula1>
    </dataValidation>
    <dataValidation type="list" allowBlank="1" showInputMessage="1" showErrorMessage="1" sqref="V43" xr:uid="{AC7833DB-09AF-44A0-BDDC-F20766FB4A76}">
      <formula1>"父亲,母亲"</formula1>
    </dataValidation>
    <dataValidation type="list" allowBlank="1" showInputMessage="1" showErrorMessage="1" prompt="父亲或者母亲可点击▼选择" sqref="V42:W42" xr:uid="{480B6867-DC1C-4B8A-A013-6335B5AD4543}">
      <formula1>"父亲,母亲"</formula1>
    </dataValidation>
    <dataValidation type="list" allowBlank="1" showInputMessage="1" showErrorMessage="1" sqref="T17:V17" xr:uid="{3276343E-908E-406E-9258-67AE02BE96DD}">
      <formula1>"9,12,15,16,17,18,19,20"</formula1>
    </dataValidation>
    <dataValidation type="list" allowBlank="1" showInputMessage="1" showErrorMessage="1" prompt="高中在读，入学前不能取得毕业证→’’中学’’_x000a_高中在读，入学前能取得毕业证→选’’高校’’_x000a_取得高中（职高，技校）毕业证  → 选‘’高校’’_x000a_取得专科（大专）毕业证  →   选‘’短期大学’_x000a_取得本科毕业  →    选择‘’大学’’_x000a_取得研究生毕业  →   “大学院（修士）”_x000a_已取得博士生毕业  →  “大学院（博士）”_x000a_" sqref="J16:AM16" xr:uid="{FE28049D-92A8-40CC-A47D-EBC5E2CBA38F}">
      <formula1>"中学校,高校,短期大学,大学,大学院（修士）,大学院(博士）"</formula1>
    </dataValidation>
  </dataValidations>
  <printOptions horizontalCentered="1"/>
  <pageMargins left="0.59055118110236227" right="0.59055118110236227" top="0.55118110236220474" bottom="0.35433070866141736"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19B4-6CBB-4033-8DD1-0CB142971262}">
  <sheetPr codeName="Sheet5"/>
  <dimension ref="A1:AV54"/>
  <sheetViews>
    <sheetView topLeftCell="A16" workbookViewId="0">
      <selection activeCell="V42" sqref="V42:Z42"/>
    </sheetView>
  </sheetViews>
  <sheetFormatPr defaultColWidth="2.6328125" defaultRowHeight="13"/>
  <cols>
    <col min="1" max="33" width="2.6328125" style="80"/>
    <col min="37" max="16384" width="2.6328125" style="80"/>
  </cols>
  <sheetData>
    <row r="1" spans="1:48" s="77" customFormat="1" ht="13.4" customHeight="1">
      <c r="A1" s="75" t="s">
        <v>228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c r="AI1"/>
      <c r="AJ1" s="76" t="s">
        <v>229</v>
      </c>
    </row>
    <row r="2" spans="1:48" ht="13.4" customHeight="1">
      <c r="A2" s="78" t="s">
        <v>230</v>
      </c>
      <c r="B2" s="5"/>
      <c r="C2" s="5"/>
      <c r="D2" s="5"/>
      <c r="E2" s="5"/>
      <c r="F2" s="5"/>
      <c r="G2" s="5"/>
      <c r="H2" s="5"/>
      <c r="I2" s="5"/>
      <c r="J2" s="5"/>
      <c r="K2" s="5"/>
      <c r="L2" s="5"/>
      <c r="M2" s="5"/>
      <c r="N2" s="5"/>
      <c r="O2" s="5"/>
      <c r="P2" s="5"/>
      <c r="Q2" s="5"/>
      <c r="R2" s="5"/>
      <c r="S2" s="5"/>
      <c r="T2" s="5"/>
      <c r="U2" s="5"/>
      <c r="V2" s="5"/>
      <c r="W2" s="5"/>
      <c r="X2" s="5"/>
      <c r="Y2" s="5"/>
      <c r="Z2" s="78"/>
      <c r="AA2" s="5"/>
      <c r="AB2" s="5"/>
      <c r="AC2" s="5"/>
      <c r="AD2" s="5"/>
      <c r="AE2" s="5"/>
      <c r="AF2" s="5"/>
      <c r="AG2" s="5"/>
      <c r="AJ2" s="79" t="s">
        <v>231</v>
      </c>
    </row>
    <row r="3" spans="1:48" ht="3" customHeight="1">
      <c r="A3" s="8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3"/>
      <c r="AI3" s="83"/>
      <c r="AJ3" s="84"/>
    </row>
    <row r="4" spans="1:48" s="87" customFormat="1" ht="13.4" customHeight="1">
      <c r="A4" s="85">
        <v>1</v>
      </c>
      <c r="B4" s="335" t="s">
        <v>232</v>
      </c>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c r="AI4"/>
      <c r="AJ4" s="86"/>
    </row>
    <row r="5" spans="1:48" s="87" customFormat="1" ht="13.4" customHeight="1">
      <c r="A5" s="85"/>
      <c r="B5" s="336" t="s">
        <v>233</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c r="AI5"/>
      <c r="AJ5" s="86"/>
    </row>
    <row r="6" spans="1:48" ht="3" customHeight="1">
      <c r="A6" s="85"/>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J6" s="86"/>
    </row>
    <row r="7" spans="1:48" s="87" customFormat="1" ht="13.4" customHeight="1">
      <c r="A7" s="85"/>
      <c r="B7" s="89" t="str">
        <f>IF(E10="","□","■")</f>
        <v>□</v>
      </c>
      <c r="C7" s="90" t="s">
        <v>234</v>
      </c>
      <c r="D7" s="91"/>
      <c r="E7" s="91"/>
      <c r="F7" s="91"/>
      <c r="G7" s="90"/>
      <c r="H7" s="90"/>
      <c r="I7" s="92" t="s">
        <v>235</v>
      </c>
      <c r="J7" s="93"/>
      <c r="K7" s="93"/>
      <c r="L7" s="90"/>
      <c r="M7" s="93"/>
      <c r="N7" s="90"/>
      <c r="O7" s="93"/>
      <c r="P7" s="91"/>
      <c r="Q7" s="91"/>
      <c r="R7" s="91"/>
      <c r="S7" s="91"/>
      <c r="T7" s="91"/>
      <c r="U7" s="91"/>
      <c r="V7" s="91"/>
      <c r="W7" s="91"/>
      <c r="X7" s="91"/>
      <c r="Y7" s="91"/>
      <c r="Z7" s="91"/>
      <c r="AA7" s="91"/>
      <c r="AB7" s="91"/>
      <c r="AC7" s="91"/>
      <c r="AD7" s="93"/>
      <c r="AE7" s="90"/>
      <c r="AF7" s="337"/>
      <c r="AG7" s="337"/>
      <c r="AH7"/>
      <c r="AI7"/>
      <c r="AJ7" s="86"/>
    </row>
    <row r="8" spans="1:48" s="87" customFormat="1" ht="5.25" customHeight="1">
      <c r="A8" s="85"/>
      <c r="B8" s="89"/>
      <c r="C8" s="90"/>
      <c r="D8" s="91"/>
      <c r="E8" s="91"/>
      <c r="F8" s="91"/>
      <c r="G8" s="90"/>
      <c r="H8" s="90"/>
      <c r="I8" s="92"/>
      <c r="J8" s="93"/>
      <c r="K8" s="93"/>
      <c r="L8" s="90"/>
      <c r="M8" s="93"/>
      <c r="N8" s="90"/>
      <c r="O8" s="93"/>
      <c r="P8" s="91"/>
      <c r="Q8" s="91"/>
      <c r="R8" s="91"/>
      <c r="S8" s="91"/>
      <c r="T8" s="91"/>
      <c r="U8" s="91"/>
      <c r="V8" s="91"/>
      <c r="W8" s="91"/>
      <c r="X8" s="91"/>
      <c r="Y8" s="91"/>
      <c r="Z8" s="91"/>
      <c r="AA8" s="91"/>
      <c r="AB8" s="91"/>
      <c r="AC8" s="91"/>
      <c r="AD8" s="93"/>
      <c r="AE8" s="90"/>
      <c r="AF8" s="94"/>
      <c r="AG8" s="94"/>
      <c r="AH8"/>
      <c r="AI8"/>
      <c r="AJ8" s="86"/>
    </row>
    <row r="9" spans="1:48" s="87" customFormat="1" ht="13.4" customHeight="1">
      <c r="A9" s="85"/>
      <c r="B9" s="90" t="s">
        <v>236</v>
      </c>
      <c r="C9" s="92"/>
      <c r="D9" s="92"/>
      <c r="E9" s="92"/>
      <c r="F9" s="92"/>
      <c r="G9" s="90"/>
      <c r="H9" s="92"/>
      <c r="I9" s="92"/>
      <c r="J9" s="92"/>
      <c r="K9" s="92"/>
      <c r="L9" s="92"/>
      <c r="M9" s="92"/>
      <c r="N9" s="92"/>
      <c r="O9" s="92"/>
      <c r="P9" s="92"/>
      <c r="Q9" s="92"/>
      <c r="R9" s="92"/>
      <c r="S9" s="90"/>
      <c r="T9" s="90" t="s">
        <v>237</v>
      </c>
      <c r="U9" s="90"/>
      <c r="V9" s="92"/>
      <c r="W9" s="92"/>
      <c r="X9" s="92"/>
      <c r="Y9" s="90"/>
      <c r="Z9" s="92"/>
      <c r="AA9" s="92"/>
      <c r="AB9" s="92"/>
      <c r="AC9" s="92"/>
      <c r="AD9" s="92"/>
      <c r="AE9" s="92"/>
      <c r="AF9" s="92"/>
      <c r="AG9" s="90"/>
      <c r="AH9"/>
      <c r="AI9"/>
      <c r="AJ9" s="86"/>
    </row>
    <row r="10" spans="1:48" s="87" customFormat="1" ht="30" customHeight="1">
      <c r="A10" s="85"/>
      <c r="B10" s="90"/>
      <c r="C10" s="90"/>
      <c r="D10" s="90"/>
      <c r="E10" s="352"/>
      <c r="F10" s="338"/>
      <c r="G10" s="338"/>
      <c r="H10" s="338"/>
      <c r="I10" s="338"/>
      <c r="J10" s="338"/>
      <c r="K10" s="338"/>
      <c r="L10" s="338"/>
      <c r="M10" s="338"/>
      <c r="N10" s="338"/>
      <c r="O10" s="338"/>
      <c r="P10" s="338"/>
      <c r="Q10" s="338"/>
      <c r="R10" s="338"/>
      <c r="S10" s="90"/>
      <c r="T10" s="90"/>
      <c r="U10" s="90"/>
      <c r="V10" s="352"/>
      <c r="W10" s="352"/>
      <c r="X10" s="352"/>
      <c r="Y10" s="352"/>
      <c r="Z10" s="352"/>
      <c r="AA10" s="352"/>
      <c r="AB10" s="352"/>
      <c r="AC10" s="352"/>
      <c r="AD10" s="352"/>
      <c r="AE10" s="352"/>
      <c r="AF10" s="352"/>
      <c r="AG10" s="352"/>
      <c r="AH10"/>
      <c r="AI10"/>
      <c r="AJ10" s="86"/>
      <c r="AL10" s="80"/>
      <c r="AM10" s="80"/>
      <c r="AN10" s="80"/>
      <c r="AO10" s="80"/>
      <c r="AP10" s="80"/>
      <c r="AQ10" s="80"/>
      <c r="AR10" s="80"/>
      <c r="AS10" s="80"/>
      <c r="AT10" s="80"/>
      <c r="AU10" s="80"/>
      <c r="AV10" s="80"/>
    </row>
    <row r="11" spans="1:48" ht="7" customHeight="1">
      <c r="A11" s="96"/>
      <c r="AJ11" s="86"/>
      <c r="AL11" s="87"/>
      <c r="AM11" s="87"/>
      <c r="AN11" s="87"/>
      <c r="AO11" s="87"/>
      <c r="AP11" s="87"/>
      <c r="AQ11" s="87"/>
      <c r="AR11" s="87"/>
      <c r="AS11" s="87"/>
      <c r="AT11" s="87"/>
      <c r="AU11" s="87"/>
      <c r="AV11" s="87"/>
    </row>
    <row r="12" spans="1:48" s="87" customFormat="1" ht="13.4" customHeight="1">
      <c r="A12" s="85"/>
      <c r="B12" s="90" t="s">
        <v>238</v>
      </c>
      <c r="C12" s="92"/>
      <c r="D12" s="92"/>
      <c r="E12" s="92"/>
      <c r="F12" s="92"/>
      <c r="G12" s="90"/>
      <c r="H12" s="92"/>
      <c r="I12" s="92"/>
      <c r="J12" s="92"/>
      <c r="K12" s="92"/>
      <c r="L12" s="92"/>
      <c r="M12" s="92"/>
      <c r="N12" s="92"/>
      <c r="O12" s="92"/>
      <c r="P12" s="92"/>
      <c r="Q12" s="92"/>
      <c r="R12" s="92"/>
      <c r="S12" s="90"/>
      <c r="T12" s="90"/>
      <c r="U12" s="90"/>
      <c r="V12"/>
      <c r="W12"/>
      <c r="X12"/>
      <c r="Y12"/>
      <c r="Z12"/>
      <c r="AA12"/>
      <c r="AB12"/>
      <c r="AC12"/>
      <c r="AD12"/>
      <c r="AE12"/>
      <c r="AF12"/>
      <c r="AG12"/>
      <c r="AH12"/>
      <c r="AI12"/>
      <c r="AJ12" s="86"/>
    </row>
    <row r="13" spans="1:48" s="87" customFormat="1" ht="30" customHeight="1">
      <c r="A13" s="85"/>
      <c r="B13" s="90"/>
      <c r="C13" s="90"/>
      <c r="D13" s="90"/>
      <c r="E13" s="338"/>
      <c r="F13" s="338"/>
      <c r="G13" s="338"/>
      <c r="H13" s="338"/>
      <c r="I13" s="334" t="s">
        <v>239</v>
      </c>
      <c r="J13" s="334"/>
      <c r="K13" s="338"/>
      <c r="L13" s="338"/>
      <c r="M13" s="334" t="s">
        <v>240</v>
      </c>
      <c r="N13" s="334"/>
      <c r="O13" s="338"/>
      <c r="P13" s="338"/>
      <c r="Q13" s="334" t="s">
        <v>241</v>
      </c>
      <c r="R13" s="334"/>
      <c r="S13" s="90"/>
      <c r="T13" s="90"/>
      <c r="U13" s="90"/>
      <c r="V13"/>
      <c r="W13"/>
      <c r="X13"/>
      <c r="Y13"/>
      <c r="Z13"/>
      <c r="AA13"/>
      <c r="AB13"/>
      <c r="AC13"/>
      <c r="AD13"/>
      <c r="AE13"/>
      <c r="AF13"/>
      <c r="AG13"/>
      <c r="AH13"/>
      <c r="AI13"/>
      <c r="AJ13" s="86"/>
      <c r="AL13" s="80"/>
      <c r="AM13" s="80"/>
      <c r="AN13" s="80"/>
      <c r="AO13" s="80"/>
      <c r="AP13" s="80"/>
      <c r="AQ13" s="80"/>
      <c r="AR13" s="80"/>
      <c r="AS13" s="80"/>
      <c r="AT13" s="80"/>
      <c r="AU13" s="80"/>
      <c r="AV13" s="80"/>
    </row>
    <row r="14" spans="1:48" ht="8" customHeight="1">
      <c r="A14" s="96"/>
      <c r="V14"/>
      <c r="W14"/>
      <c r="X14"/>
      <c r="Y14"/>
      <c r="Z14"/>
      <c r="AA14"/>
      <c r="AB14"/>
      <c r="AC14"/>
      <c r="AD14"/>
      <c r="AE14"/>
      <c r="AF14"/>
      <c r="AG14"/>
      <c r="AJ14" s="86"/>
    </row>
    <row r="15" spans="1:48" ht="13.4" customHeight="1">
      <c r="A15" s="98"/>
      <c r="B15" s="89" t="s">
        <v>32</v>
      </c>
      <c r="C15" s="93" t="s">
        <v>242</v>
      </c>
      <c r="D15" s="93"/>
      <c r="E15" s="93"/>
      <c r="F15" s="93"/>
      <c r="G15" s="93"/>
      <c r="H15" s="93"/>
      <c r="I15" s="93"/>
      <c r="J15" s="93"/>
      <c r="K15" s="93"/>
      <c r="L15" s="93"/>
      <c r="M15" s="93"/>
      <c r="N15" s="93"/>
      <c r="O15" s="93"/>
      <c r="P15" s="92" t="s">
        <v>243</v>
      </c>
      <c r="Q15" s="93"/>
      <c r="R15" s="93"/>
      <c r="S15" s="93"/>
      <c r="T15" s="93"/>
      <c r="U15" s="93"/>
      <c r="V15" s="93"/>
      <c r="W15" s="93"/>
      <c r="X15" s="93"/>
      <c r="Y15" s="93"/>
      <c r="Z15" s="93"/>
      <c r="AA15" s="93"/>
      <c r="AB15" s="93"/>
      <c r="AC15" s="93"/>
      <c r="AD15" s="93"/>
      <c r="AE15" s="93"/>
      <c r="AF15" s="93"/>
      <c r="AG15" s="93"/>
      <c r="AJ15" s="86"/>
      <c r="AL15" s="87"/>
      <c r="AM15" s="87"/>
      <c r="AN15" s="87"/>
      <c r="AO15" s="87"/>
      <c r="AP15" s="87"/>
      <c r="AQ15" s="87"/>
      <c r="AR15" s="87"/>
      <c r="AS15" s="87"/>
      <c r="AT15" s="87"/>
      <c r="AU15" s="87"/>
      <c r="AV15" s="87"/>
    </row>
    <row r="16" spans="1:48" s="87" customFormat="1" ht="13.4" customHeight="1">
      <c r="A16" s="85"/>
      <c r="B16" s="90" t="s">
        <v>244</v>
      </c>
      <c r="C16" s="92"/>
      <c r="D16" s="92"/>
      <c r="E16" s="92"/>
      <c r="F16" s="92" t="s">
        <v>245</v>
      </c>
      <c r="G16" s="90"/>
      <c r="H16" s="92"/>
      <c r="I16" s="92"/>
      <c r="J16" s="92"/>
      <c r="K16" s="92"/>
      <c r="L16" s="92"/>
      <c r="M16" s="92"/>
      <c r="N16" s="92"/>
      <c r="O16" s="92"/>
      <c r="P16" s="92"/>
      <c r="Q16" s="92"/>
      <c r="R16" s="92"/>
      <c r="S16" s="90"/>
      <c r="T16" s="90" t="s">
        <v>246</v>
      </c>
      <c r="U16" s="90"/>
      <c r="V16" s="92"/>
      <c r="W16" s="99"/>
      <c r="X16" s="92"/>
      <c r="Y16" s="90"/>
      <c r="Z16" s="100"/>
      <c r="AA16" s="92"/>
      <c r="AB16" s="92"/>
      <c r="AC16" s="92"/>
      <c r="AD16" s="92"/>
      <c r="AE16" s="92"/>
      <c r="AF16" s="92"/>
      <c r="AG16" s="90"/>
      <c r="AH16"/>
      <c r="AI16"/>
      <c r="AJ16" s="86"/>
    </row>
    <row r="17" spans="1:48" s="87" customFormat="1" ht="30" customHeight="1">
      <c r="A17" s="85"/>
      <c r="B17" s="90"/>
      <c r="C17" s="90"/>
      <c r="D17" s="90"/>
      <c r="E17" s="353">
        <f>'A2-履歴書'!C37</f>
        <v>0</v>
      </c>
      <c r="F17" s="353"/>
      <c r="G17" s="353"/>
      <c r="H17" s="353"/>
      <c r="I17" s="353"/>
      <c r="J17" s="353"/>
      <c r="K17" s="353"/>
      <c r="L17" s="353"/>
      <c r="M17" s="353"/>
      <c r="N17" s="353"/>
      <c r="O17" s="353"/>
      <c r="P17" s="353"/>
      <c r="Q17" s="353"/>
      <c r="R17" s="353"/>
      <c r="S17" s="90"/>
      <c r="T17" s="90"/>
      <c r="U17" s="90"/>
      <c r="V17" s="353">
        <f>'A2-履歴書'!K37</f>
        <v>0</v>
      </c>
      <c r="W17" s="353"/>
      <c r="X17" s="353"/>
      <c r="Y17" s="353"/>
      <c r="Z17" s="353"/>
      <c r="AA17" s="353"/>
      <c r="AB17" s="353"/>
      <c r="AC17" s="353"/>
      <c r="AD17" s="353"/>
      <c r="AE17" s="353"/>
      <c r="AF17" s="353"/>
      <c r="AG17" s="353"/>
      <c r="AH17"/>
      <c r="AI17"/>
      <c r="AJ17" s="86"/>
      <c r="AL17" s="80"/>
      <c r="AM17" s="80"/>
      <c r="AN17" s="80"/>
      <c r="AO17" s="80"/>
      <c r="AP17" s="80"/>
      <c r="AQ17" s="80"/>
      <c r="AR17" s="80"/>
      <c r="AS17" s="80"/>
      <c r="AT17" s="80"/>
      <c r="AU17" s="80"/>
      <c r="AV17" s="80"/>
    </row>
    <row r="18" spans="1:48" ht="12" customHeight="1">
      <c r="A18" s="96"/>
      <c r="AJ18" s="86"/>
      <c r="AL18" s="87"/>
      <c r="AM18" s="87"/>
      <c r="AN18" s="87"/>
      <c r="AO18" s="87"/>
      <c r="AP18" s="87"/>
      <c r="AQ18" s="87"/>
      <c r="AR18" s="87"/>
      <c r="AS18" s="87"/>
      <c r="AT18" s="87"/>
      <c r="AU18" s="87"/>
      <c r="AV18" s="87"/>
    </row>
    <row r="19" spans="1:48" s="87" customFormat="1" ht="13.4" customHeight="1">
      <c r="A19" s="85"/>
      <c r="B19" s="90" t="s">
        <v>247</v>
      </c>
      <c r="C19" s="92"/>
      <c r="D19" s="92"/>
      <c r="E19" s="92"/>
      <c r="F19" s="92"/>
      <c r="G19" s="90"/>
      <c r="H19" s="92"/>
      <c r="I19" s="92"/>
      <c r="J19" s="92"/>
      <c r="K19" s="92"/>
      <c r="L19" s="92"/>
      <c r="M19" s="92"/>
      <c r="N19" s="92"/>
      <c r="O19" s="92"/>
      <c r="P19" s="92"/>
      <c r="Q19" s="92"/>
      <c r="R19" s="92"/>
      <c r="S19" s="90"/>
      <c r="T19" s="90"/>
      <c r="U19" s="90"/>
      <c r="V19" s="92"/>
      <c r="W19" s="92"/>
      <c r="X19" s="92"/>
      <c r="Y19" s="90"/>
      <c r="Z19" s="92"/>
      <c r="AA19" s="92"/>
      <c r="AB19" s="92"/>
      <c r="AC19" s="92"/>
      <c r="AD19" s="92"/>
      <c r="AE19" s="92"/>
      <c r="AF19" s="92"/>
      <c r="AG19" s="90"/>
      <c r="AH19"/>
      <c r="AI19"/>
      <c r="AJ19" s="86"/>
    </row>
    <row r="20" spans="1:48" s="87" customFormat="1" ht="24" customHeight="1">
      <c r="A20" s="85"/>
      <c r="B20" s="90"/>
      <c r="C20" s="132"/>
      <c r="D20" s="133" t="s">
        <v>308</v>
      </c>
      <c r="E20" s="343">
        <f>'A2-履歴書'!Y37</f>
        <v>0</v>
      </c>
      <c r="F20" s="343"/>
      <c r="G20" s="343"/>
      <c r="H20" s="343"/>
      <c r="I20" s="343"/>
      <c r="J20" s="343"/>
      <c r="K20" s="343"/>
      <c r="L20" s="343"/>
      <c r="M20" s="343"/>
      <c r="N20" s="343"/>
      <c r="O20" s="343"/>
      <c r="P20" s="343"/>
      <c r="Q20" s="344" t="s">
        <v>248</v>
      </c>
      <c r="R20" s="344"/>
      <c r="S20" s="344"/>
      <c r="T20" s="344"/>
      <c r="U20" s="344"/>
      <c r="V20" s="343">
        <f>'A2-履歴書'!AE37</f>
        <v>0</v>
      </c>
      <c r="W20" s="343"/>
      <c r="X20" s="343"/>
      <c r="Y20" s="343"/>
      <c r="Z20" s="343"/>
      <c r="AA20" s="343"/>
      <c r="AB20" s="343"/>
      <c r="AC20" s="343"/>
      <c r="AD20" s="343"/>
      <c r="AE20" s="343"/>
      <c r="AF20" s="92"/>
      <c r="AG20" s="90"/>
      <c r="AH20"/>
      <c r="AI20"/>
      <c r="AJ20" s="86"/>
    </row>
    <row r="21" spans="1:48" s="87" customFormat="1" ht="22.5" customHeight="1">
      <c r="A21" s="85"/>
      <c r="B21" s="90"/>
      <c r="C21" s="90"/>
      <c r="D21" s="90" t="s">
        <v>309</v>
      </c>
      <c r="E21" s="343">
        <f>'A2-履歴書'!Y38</f>
        <v>0</v>
      </c>
      <c r="F21" s="343"/>
      <c r="G21" s="343"/>
      <c r="H21" s="343"/>
      <c r="I21" s="343"/>
      <c r="J21" s="343"/>
      <c r="K21" s="343"/>
      <c r="L21" s="343"/>
      <c r="M21" s="343"/>
      <c r="N21" s="343"/>
      <c r="O21" s="343"/>
      <c r="P21" s="343"/>
      <c r="Q21" s="344"/>
      <c r="R21" s="344"/>
      <c r="S21" s="344"/>
      <c r="T21" s="344"/>
      <c r="U21" s="344"/>
      <c r="V21" s="343">
        <f>'A2-履歴書'!AE38</f>
        <v>0</v>
      </c>
      <c r="W21" s="343"/>
      <c r="X21" s="343"/>
      <c r="Y21" s="343"/>
      <c r="Z21" s="343"/>
      <c r="AA21" s="343"/>
      <c r="AB21" s="343"/>
      <c r="AC21" s="343"/>
      <c r="AD21" s="343"/>
      <c r="AE21" s="343"/>
      <c r="AF21" s="339"/>
      <c r="AG21" s="339"/>
      <c r="AH21"/>
      <c r="AI21"/>
      <c r="AJ21" s="86"/>
      <c r="AL21" s="80"/>
      <c r="AM21" s="80"/>
      <c r="AN21" s="80"/>
      <c r="AO21" s="80"/>
      <c r="AP21" s="80"/>
      <c r="AQ21" s="80"/>
      <c r="AR21" s="80"/>
      <c r="AS21" s="80"/>
      <c r="AT21" s="80"/>
      <c r="AU21" s="80"/>
      <c r="AV21" s="80"/>
    </row>
    <row r="22" spans="1:48" ht="8.5" customHeight="1">
      <c r="A22" s="96"/>
      <c r="AJ22" s="86"/>
      <c r="AL22" s="87"/>
      <c r="AM22" s="87"/>
      <c r="AN22" s="87"/>
      <c r="AO22" s="87"/>
      <c r="AP22" s="87"/>
      <c r="AQ22" s="87"/>
      <c r="AR22" s="87"/>
      <c r="AS22" s="87"/>
      <c r="AT22" s="87"/>
      <c r="AU22" s="87"/>
      <c r="AV22" s="87"/>
    </row>
    <row r="23" spans="1:48" s="87" customFormat="1" ht="13.4" customHeight="1">
      <c r="A23" s="85"/>
      <c r="B23" s="90" t="s">
        <v>249</v>
      </c>
      <c r="C23" s="92"/>
      <c r="D23" s="92"/>
      <c r="E23" s="92"/>
      <c r="F23" s="92"/>
      <c r="G23" s="90"/>
      <c r="H23" s="92"/>
      <c r="I23" s="92"/>
      <c r="J23" s="92"/>
      <c r="K23" s="92"/>
      <c r="L23" s="92"/>
      <c r="M23" s="92"/>
      <c r="N23" s="92"/>
      <c r="O23" s="92"/>
      <c r="P23" s="92"/>
      <c r="Q23" s="92"/>
      <c r="R23" s="92"/>
      <c r="S23" s="90"/>
      <c r="T23" s="90"/>
      <c r="U23" s="90"/>
      <c r="V23" s="92"/>
      <c r="W23" s="92"/>
      <c r="X23" s="92"/>
      <c r="Y23" s="90"/>
      <c r="Z23" s="92"/>
      <c r="AA23" s="92"/>
      <c r="AB23" s="92"/>
      <c r="AC23" s="92"/>
      <c r="AD23" s="92"/>
      <c r="AE23" s="92"/>
      <c r="AF23" s="92"/>
      <c r="AG23" s="90"/>
      <c r="AH23"/>
      <c r="AI23"/>
      <c r="AJ23" s="86"/>
    </row>
    <row r="24" spans="1:48" s="87" customFormat="1" ht="30" customHeight="1">
      <c r="A24" s="85"/>
      <c r="B24" s="90"/>
      <c r="C24" s="90"/>
      <c r="D24" s="90"/>
      <c r="E24" s="340">
        <f>'B2-学歴及び日本語能力確認書'!Q25</f>
        <v>0</v>
      </c>
      <c r="F24" s="340"/>
      <c r="G24" s="340"/>
      <c r="H24" s="340"/>
      <c r="I24" s="340"/>
      <c r="J24" s="340"/>
      <c r="K24" s="340"/>
      <c r="L24" s="340"/>
      <c r="M24" s="340"/>
      <c r="N24" s="340"/>
      <c r="O24" s="340"/>
      <c r="P24" s="340"/>
      <c r="Q24" s="340"/>
      <c r="R24" s="340"/>
      <c r="S24" s="341" t="s">
        <v>250</v>
      </c>
      <c r="T24" s="342"/>
      <c r="U24" s="342"/>
      <c r="V24" s="101"/>
      <c r="W24" s="101"/>
      <c r="X24" s="101"/>
      <c r="Y24" s="101"/>
      <c r="Z24" s="101"/>
      <c r="AA24" s="101"/>
      <c r="AB24" s="101"/>
      <c r="AC24" s="101"/>
      <c r="AD24" s="101"/>
      <c r="AE24" s="101"/>
      <c r="AF24" s="101"/>
      <c r="AG24" s="101"/>
      <c r="AH24"/>
      <c r="AI24"/>
      <c r="AJ24" s="86"/>
      <c r="AL24" s="80"/>
      <c r="AM24" s="80"/>
      <c r="AN24" s="80"/>
      <c r="AO24" s="80"/>
      <c r="AP24" s="80"/>
      <c r="AQ24" s="80"/>
      <c r="AR24" s="80"/>
      <c r="AS24" s="80"/>
      <c r="AT24" s="80"/>
      <c r="AU24" s="80"/>
      <c r="AV24" s="80"/>
    </row>
    <row r="25" spans="1:48" ht="7.5" customHeight="1">
      <c r="A25" s="96"/>
      <c r="AJ25" s="86"/>
      <c r="AL25" s="87"/>
      <c r="AM25" s="87"/>
      <c r="AN25" s="87"/>
      <c r="AO25" s="87"/>
      <c r="AP25" s="87"/>
      <c r="AQ25" s="87"/>
      <c r="AR25" s="87"/>
      <c r="AS25" s="87"/>
      <c r="AT25" s="87"/>
      <c r="AU25" s="87"/>
      <c r="AV25" s="87"/>
    </row>
    <row r="26" spans="1:48" s="87" customFormat="1" ht="13.4" customHeight="1">
      <c r="A26" s="85">
        <v>2</v>
      </c>
      <c r="B26" s="335" t="s">
        <v>251</v>
      </c>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c r="AI26"/>
      <c r="AJ26" s="86"/>
      <c r="AL26" s="80"/>
      <c r="AM26" s="80"/>
      <c r="AN26" s="80"/>
      <c r="AO26" s="80"/>
      <c r="AP26" s="80"/>
      <c r="AQ26" s="80"/>
      <c r="AR26" s="80"/>
      <c r="AS26" s="80"/>
      <c r="AT26" s="80"/>
      <c r="AU26" s="80"/>
      <c r="AV26" s="80"/>
    </row>
    <row r="27" spans="1:48" s="87" customFormat="1" ht="13.4" customHeight="1">
      <c r="A27" s="85"/>
      <c r="B27" s="336" t="s">
        <v>252</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c r="AI27"/>
      <c r="AJ27" s="86"/>
    </row>
    <row r="28" spans="1:48" ht="3" customHeight="1">
      <c r="A28" s="85"/>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J28" s="86"/>
    </row>
    <row r="29" spans="1:48" s="87" customFormat="1" ht="13.4" customHeight="1">
      <c r="A29" s="85"/>
      <c r="B29" s="89" t="str">
        <f>IF(F32="","□","■")</f>
        <v>□</v>
      </c>
      <c r="C29" s="90" t="s">
        <v>253</v>
      </c>
      <c r="D29" s="91"/>
      <c r="E29" s="91"/>
      <c r="F29" s="91"/>
      <c r="G29" s="90"/>
      <c r="H29" s="90"/>
      <c r="I29" s="92"/>
      <c r="J29" s="93"/>
      <c r="K29" s="93"/>
      <c r="L29" s="90"/>
      <c r="M29" s="93"/>
      <c r="N29" s="90"/>
      <c r="O29" s="93"/>
      <c r="P29" s="91"/>
      <c r="Q29" s="91"/>
      <c r="R29" s="91"/>
      <c r="S29" s="91"/>
      <c r="T29" s="91"/>
      <c r="U29" s="91"/>
      <c r="V29" s="91"/>
      <c r="W29" s="91"/>
      <c r="X29" s="91"/>
      <c r="Y29" s="91"/>
      <c r="Z29" s="91"/>
      <c r="AA29" s="91"/>
      <c r="AB29" s="91"/>
      <c r="AC29" s="91"/>
      <c r="AD29" s="93"/>
      <c r="AE29" s="90"/>
      <c r="AF29" s="337"/>
      <c r="AG29" s="337"/>
      <c r="AH29"/>
      <c r="AI29"/>
      <c r="AJ29" s="86"/>
      <c r="AL29" s="80"/>
      <c r="AM29" s="80"/>
      <c r="AN29" s="80"/>
      <c r="AO29" s="80"/>
      <c r="AP29" s="80"/>
      <c r="AQ29" s="80"/>
      <c r="AR29" s="80"/>
      <c r="AS29" s="80"/>
      <c r="AT29" s="80"/>
      <c r="AU29" s="80"/>
      <c r="AV29" s="80"/>
    </row>
    <row r="30" spans="1:48" ht="12" customHeight="1">
      <c r="A30" s="96"/>
      <c r="C30" s="89" t="str">
        <f>IF(F32="","□","■")</f>
        <v>□</v>
      </c>
      <c r="D30" s="80" t="s">
        <v>254</v>
      </c>
      <c r="AJ30" s="86"/>
    </row>
    <row r="31" spans="1:48" ht="12" customHeight="1">
      <c r="A31" s="96"/>
      <c r="D31" s="80" t="s">
        <v>255</v>
      </c>
      <c r="AJ31" s="86"/>
      <c r="AL31" s="87"/>
      <c r="AM31" s="87"/>
      <c r="AN31" s="87"/>
      <c r="AO31" s="87"/>
      <c r="AP31" s="87"/>
      <c r="AQ31" s="87"/>
      <c r="AR31" s="87"/>
      <c r="AS31" s="87"/>
      <c r="AT31" s="87"/>
      <c r="AU31" s="87"/>
      <c r="AV31" s="87"/>
    </row>
    <row r="32" spans="1:48" s="87" customFormat="1" ht="30" customHeight="1">
      <c r="A32" s="85"/>
      <c r="B32" s="90"/>
      <c r="C32" s="90"/>
      <c r="D32" s="90"/>
      <c r="E32" s="102" t="s">
        <v>256</v>
      </c>
      <c r="F32" s="338"/>
      <c r="G32" s="338"/>
      <c r="H32" s="338"/>
      <c r="I32" s="338"/>
      <c r="J32" s="338"/>
      <c r="K32" s="338"/>
      <c r="L32" s="338"/>
      <c r="M32" s="338"/>
      <c r="N32" s="338"/>
      <c r="O32" s="338"/>
      <c r="P32" s="338"/>
      <c r="Q32" s="338"/>
      <c r="R32" s="338"/>
      <c r="S32" s="345" t="s">
        <v>257</v>
      </c>
      <c r="T32" s="345"/>
      <c r="U32" s="345"/>
      <c r="V32" s="338"/>
      <c r="W32" s="338"/>
      <c r="X32" s="338"/>
      <c r="Y32" s="338"/>
      <c r="Z32" s="338"/>
      <c r="AA32" s="346" t="s">
        <v>258</v>
      </c>
      <c r="AB32" s="346"/>
      <c r="AC32" s="346"/>
      <c r="AD32" s="346"/>
      <c r="AE32" s="346"/>
      <c r="AF32" s="346"/>
      <c r="AG32" s="103" t="s">
        <v>259</v>
      </c>
      <c r="AH32"/>
      <c r="AI32"/>
      <c r="AJ32" s="86"/>
      <c r="AL32" s="80"/>
      <c r="AM32" s="80"/>
      <c r="AN32" s="80"/>
      <c r="AO32" s="80"/>
      <c r="AP32" s="80"/>
      <c r="AQ32" s="80"/>
      <c r="AR32" s="80"/>
      <c r="AS32" s="80"/>
      <c r="AT32" s="80"/>
      <c r="AU32" s="80"/>
      <c r="AV32" s="80"/>
    </row>
    <row r="33" spans="1:48" ht="8" customHeight="1">
      <c r="A33" s="96"/>
      <c r="V33"/>
      <c r="W33"/>
      <c r="X33"/>
      <c r="Y33"/>
      <c r="Z33"/>
      <c r="AA33"/>
      <c r="AB33"/>
      <c r="AC33"/>
      <c r="AD33"/>
      <c r="AE33"/>
      <c r="AF33"/>
      <c r="AG33"/>
      <c r="AJ33" s="86"/>
      <c r="AL33" s="87"/>
      <c r="AM33" s="87"/>
      <c r="AN33" s="87"/>
      <c r="AO33" s="87"/>
      <c r="AP33" s="87"/>
      <c r="AQ33" s="87"/>
      <c r="AR33" s="87"/>
      <c r="AS33" s="87"/>
      <c r="AT33" s="87"/>
      <c r="AU33" s="87"/>
      <c r="AV33" s="87"/>
    </row>
    <row r="34" spans="1:48" s="87" customFormat="1" ht="13.4" customHeight="1">
      <c r="A34" s="85"/>
      <c r="B34" s="89" t="str">
        <f>IF(F37="","□","■")</f>
        <v>□</v>
      </c>
      <c r="C34" s="90" t="s">
        <v>260</v>
      </c>
      <c r="D34" s="91"/>
      <c r="E34" s="91"/>
      <c r="F34" s="91"/>
      <c r="G34" s="90"/>
      <c r="H34" s="90"/>
      <c r="I34" s="92"/>
      <c r="J34" s="93"/>
      <c r="K34" s="93"/>
      <c r="L34" s="90"/>
      <c r="M34" s="93"/>
      <c r="N34" s="90"/>
      <c r="O34" s="93"/>
      <c r="P34" s="91"/>
      <c r="Q34" s="91"/>
      <c r="R34" s="91"/>
      <c r="S34" s="91"/>
      <c r="T34" s="91"/>
      <c r="U34" s="91"/>
      <c r="V34" s="91"/>
      <c r="W34" s="91"/>
      <c r="X34" s="91"/>
      <c r="Y34" s="91"/>
      <c r="Z34" s="91"/>
      <c r="AA34" s="91"/>
      <c r="AB34" s="91"/>
      <c r="AC34" s="91"/>
      <c r="AD34" s="93"/>
      <c r="AE34" s="90"/>
      <c r="AF34" s="337"/>
      <c r="AG34" s="337"/>
      <c r="AH34"/>
      <c r="AI34"/>
      <c r="AJ34" s="86"/>
    </row>
    <row r="35" spans="1:48" ht="12" customHeight="1">
      <c r="A35" s="96"/>
      <c r="C35" s="89" t="str">
        <f>IF(F37="","□","■")</f>
        <v>□</v>
      </c>
      <c r="D35" s="80" t="s">
        <v>254</v>
      </c>
      <c r="AJ35" s="86"/>
    </row>
    <row r="36" spans="1:48" ht="12" customHeight="1">
      <c r="A36" s="96"/>
      <c r="D36" s="80" t="s">
        <v>255</v>
      </c>
      <c r="AJ36" s="86"/>
      <c r="AL36" s="87"/>
      <c r="AM36" s="87"/>
      <c r="AN36" s="87"/>
      <c r="AO36" s="87"/>
      <c r="AP36" s="87"/>
      <c r="AQ36" s="87"/>
      <c r="AR36" s="87"/>
      <c r="AS36" s="87"/>
      <c r="AT36" s="87"/>
      <c r="AU36" s="87"/>
      <c r="AV36" s="103"/>
    </row>
    <row r="37" spans="1:48" s="87" customFormat="1" ht="30" customHeight="1">
      <c r="A37" s="85"/>
      <c r="B37" s="90"/>
      <c r="C37" s="90"/>
      <c r="D37" s="90"/>
      <c r="E37" s="102" t="s">
        <v>256</v>
      </c>
      <c r="F37" s="338"/>
      <c r="G37" s="338"/>
      <c r="H37" s="338"/>
      <c r="I37" s="338"/>
      <c r="J37" s="338"/>
      <c r="K37" s="338"/>
      <c r="L37" s="338"/>
      <c r="M37" s="338"/>
      <c r="N37" s="338"/>
      <c r="O37" s="338"/>
      <c r="P37" s="338"/>
      <c r="Q37" s="338"/>
      <c r="R37" s="338"/>
      <c r="S37" s="345" t="s">
        <v>257</v>
      </c>
      <c r="T37" s="345"/>
      <c r="U37" s="345"/>
      <c r="V37" s="338"/>
      <c r="W37" s="338"/>
      <c r="X37" s="338"/>
      <c r="Y37" s="338"/>
      <c r="Z37" s="338"/>
      <c r="AA37" s="346" t="s">
        <v>258</v>
      </c>
      <c r="AB37" s="346"/>
      <c r="AC37" s="346"/>
      <c r="AD37" s="346"/>
      <c r="AE37" s="346"/>
      <c r="AF37" s="346"/>
      <c r="AG37" s="103" t="s">
        <v>259</v>
      </c>
      <c r="AH37"/>
      <c r="AI37"/>
      <c r="AJ37" s="86"/>
      <c r="AL37" s="80"/>
      <c r="AM37" s="80"/>
      <c r="AN37" s="80"/>
      <c r="AO37" s="80"/>
      <c r="AP37" s="80"/>
      <c r="AQ37" s="80"/>
      <c r="AR37" s="80"/>
      <c r="AS37" s="80"/>
      <c r="AT37" s="80"/>
      <c r="AU37" s="80"/>
      <c r="AV37" s="80"/>
    </row>
    <row r="38" spans="1:48" ht="6" customHeight="1">
      <c r="A38" s="96"/>
      <c r="V38"/>
      <c r="W38"/>
      <c r="X38"/>
      <c r="Y38"/>
      <c r="Z38"/>
      <c r="AA38"/>
      <c r="AB38"/>
      <c r="AC38"/>
      <c r="AD38"/>
      <c r="AE38"/>
      <c r="AF38"/>
      <c r="AG38"/>
      <c r="AJ38" s="86"/>
      <c r="AL38" s="87"/>
      <c r="AM38" s="87"/>
      <c r="AN38" s="87"/>
      <c r="AO38" s="87"/>
      <c r="AP38" s="87"/>
      <c r="AQ38" s="87"/>
      <c r="AR38" s="87"/>
      <c r="AS38" s="87"/>
      <c r="AT38" s="87"/>
      <c r="AU38" s="87"/>
      <c r="AV38" s="87"/>
    </row>
    <row r="39" spans="1:48" s="87" customFormat="1" ht="13.4" customHeight="1">
      <c r="A39" s="85"/>
      <c r="B39" s="89"/>
      <c r="C39" s="90" t="s">
        <v>261</v>
      </c>
      <c r="D39" s="91"/>
      <c r="E39" s="91"/>
      <c r="F39" s="91"/>
      <c r="G39" s="90"/>
      <c r="H39" s="90"/>
      <c r="I39" s="92"/>
      <c r="J39" s="93"/>
      <c r="K39" s="93"/>
      <c r="L39" s="90"/>
      <c r="M39" s="93"/>
      <c r="N39" s="90"/>
      <c r="O39" s="93"/>
      <c r="P39" s="91"/>
      <c r="Q39" s="91"/>
      <c r="R39" s="91"/>
      <c r="S39" s="91"/>
      <c r="T39" s="91"/>
      <c r="U39" s="91"/>
      <c r="V39" s="91"/>
      <c r="W39" s="91"/>
      <c r="X39" s="91"/>
      <c r="Y39" s="91"/>
      <c r="Z39" s="91"/>
      <c r="AA39" s="91"/>
      <c r="AB39" s="91"/>
      <c r="AC39" s="91"/>
      <c r="AD39" s="93"/>
      <c r="AE39" s="90"/>
      <c r="AF39" s="337"/>
      <c r="AG39" s="337"/>
      <c r="AH39"/>
      <c r="AI39"/>
      <c r="AJ39" s="86"/>
    </row>
    <row r="40" spans="1:48" ht="12" customHeight="1">
      <c r="A40" s="96"/>
      <c r="C40" s="89" t="str">
        <f>IF(E10="","□","■")</f>
        <v>□</v>
      </c>
      <c r="D40" s="80" t="s">
        <v>262</v>
      </c>
      <c r="AJ40" s="86"/>
    </row>
    <row r="41" spans="1:48" ht="12" customHeight="1">
      <c r="A41" s="96"/>
      <c r="D41" s="80" t="s">
        <v>255</v>
      </c>
      <c r="AJ41" s="86"/>
      <c r="AL41" s="87"/>
      <c r="AM41" s="87"/>
      <c r="AN41" s="87"/>
      <c r="AO41" s="87"/>
      <c r="AP41" s="87"/>
      <c r="AQ41" s="87"/>
      <c r="AR41" s="87"/>
      <c r="AS41" s="87"/>
      <c r="AT41" s="87"/>
      <c r="AU41" s="87"/>
      <c r="AV41" s="87"/>
    </row>
    <row r="42" spans="1:48" s="87" customFormat="1" ht="30" customHeight="1">
      <c r="A42" s="85"/>
      <c r="B42" s="90"/>
      <c r="C42" s="90"/>
      <c r="D42" s="90"/>
      <c r="E42" s="102" t="s">
        <v>256</v>
      </c>
      <c r="F42" s="352">
        <f>E10</f>
        <v>0</v>
      </c>
      <c r="G42" s="352"/>
      <c r="H42" s="352"/>
      <c r="I42" s="352"/>
      <c r="J42" s="352"/>
      <c r="K42" s="352"/>
      <c r="L42" s="352"/>
      <c r="M42" s="352"/>
      <c r="N42" s="352"/>
      <c r="O42" s="352"/>
      <c r="P42" s="352"/>
      <c r="Q42" s="352"/>
      <c r="R42" s="352"/>
      <c r="S42" s="345" t="s">
        <v>257</v>
      </c>
      <c r="T42" s="345"/>
      <c r="U42" s="345"/>
      <c r="V42" s="352">
        <f>V10</f>
        <v>0</v>
      </c>
      <c r="W42" s="352"/>
      <c r="X42" s="352"/>
      <c r="Y42" s="352"/>
      <c r="Z42" s="352"/>
      <c r="AA42" s="346" t="s">
        <v>263</v>
      </c>
      <c r="AB42" s="346"/>
      <c r="AC42" s="346"/>
      <c r="AD42" s="346"/>
      <c r="AE42" s="346"/>
      <c r="AF42" s="346"/>
      <c r="AG42" s="103" t="s">
        <v>259</v>
      </c>
      <c r="AH42"/>
      <c r="AI42"/>
      <c r="AJ42" s="86"/>
      <c r="AL42" s="80"/>
      <c r="AM42" s="80"/>
      <c r="AN42" s="80"/>
      <c r="AO42" s="80"/>
      <c r="AP42" s="80"/>
      <c r="AQ42" s="80"/>
      <c r="AR42" s="80"/>
      <c r="AS42" s="80"/>
      <c r="AT42" s="80"/>
      <c r="AU42" s="80"/>
      <c r="AV42" s="80"/>
    </row>
    <row r="43" spans="1:48" ht="9" customHeight="1">
      <c r="A43" s="96"/>
      <c r="V43"/>
      <c r="W43"/>
      <c r="X43"/>
      <c r="Y43"/>
      <c r="Z43"/>
      <c r="AA43"/>
      <c r="AB43"/>
      <c r="AC43"/>
      <c r="AD43"/>
      <c r="AE43"/>
      <c r="AF43"/>
      <c r="AG43"/>
      <c r="AJ43" s="86"/>
      <c r="AL43" s="87"/>
      <c r="AM43" s="87"/>
      <c r="AN43" s="87"/>
      <c r="AO43" s="87"/>
      <c r="AP43" s="87"/>
      <c r="AQ43" s="87"/>
      <c r="AR43" s="87"/>
      <c r="AS43" s="87"/>
      <c r="AT43" s="87"/>
      <c r="AU43" s="87"/>
      <c r="AV43" s="87"/>
    </row>
    <row r="44" spans="1:48" s="87" customFormat="1" ht="13.4" customHeight="1">
      <c r="A44" s="85"/>
      <c r="B44" s="89" t="str">
        <f>IF(F46="","□","■")</f>
        <v>□</v>
      </c>
      <c r="C44" s="90" t="s">
        <v>264</v>
      </c>
      <c r="D44" s="91"/>
      <c r="E44" s="91"/>
      <c r="F44" s="91"/>
      <c r="G44" s="90"/>
      <c r="H44" s="90"/>
      <c r="I44" s="92"/>
      <c r="J44" s="93"/>
      <c r="K44" s="93"/>
      <c r="L44" s="90"/>
      <c r="M44" s="93"/>
      <c r="N44" s="90"/>
      <c r="O44" s="93"/>
      <c r="P44" s="91"/>
      <c r="Q44" s="91"/>
      <c r="R44" s="91"/>
      <c r="S44" s="91"/>
      <c r="T44" s="91"/>
      <c r="U44" s="91"/>
      <c r="V44" s="91"/>
      <c r="W44" s="91"/>
      <c r="X44" s="91"/>
      <c r="Y44" s="91"/>
      <c r="Z44" s="91"/>
      <c r="AA44" s="91"/>
      <c r="AB44" s="91"/>
      <c r="AC44" s="91"/>
      <c r="AD44" s="93"/>
      <c r="AE44" s="90"/>
      <c r="AF44" s="337"/>
      <c r="AG44" s="337"/>
      <c r="AH44"/>
      <c r="AI44"/>
      <c r="AJ44" s="86"/>
      <c r="AL44" s="80"/>
      <c r="AM44" s="80"/>
      <c r="AN44" s="80"/>
      <c r="AO44" s="80"/>
      <c r="AP44" s="80"/>
      <c r="AQ44" s="80"/>
      <c r="AR44" s="80"/>
      <c r="AS44" s="80"/>
      <c r="AT44" s="80"/>
      <c r="AU44" s="80"/>
      <c r="AV44" s="80"/>
    </row>
    <row r="45" spans="1:48" ht="12" customHeight="1">
      <c r="A45" s="96"/>
      <c r="C45" s="89" t="str">
        <f>IF(F46="","□","■")</f>
        <v>□</v>
      </c>
      <c r="D45" s="80" t="s">
        <v>254</v>
      </c>
      <c r="AJ45" s="86"/>
    </row>
    <row r="46" spans="1:48" s="87" customFormat="1" ht="27" customHeight="1">
      <c r="A46" s="85"/>
      <c r="B46" s="90"/>
      <c r="C46" s="90"/>
      <c r="D46" s="90"/>
      <c r="E46" s="109" t="s">
        <v>256</v>
      </c>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110" t="s">
        <v>259</v>
      </c>
      <c r="AH46"/>
      <c r="AI46"/>
      <c r="AJ46" s="86"/>
      <c r="AL46" s="80"/>
      <c r="AM46" s="80"/>
      <c r="AN46" s="80"/>
      <c r="AO46" s="80"/>
      <c r="AP46" s="80"/>
      <c r="AQ46" s="80"/>
      <c r="AR46" s="80"/>
      <c r="AS46" s="80"/>
      <c r="AT46" s="80"/>
      <c r="AU46" s="80"/>
      <c r="AV46" s="80"/>
    </row>
    <row r="47" spans="1:48" ht="6.5" customHeight="1">
      <c r="A47" s="96"/>
      <c r="V47"/>
      <c r="W47"/>
      <c r="X47"/>
      <c r="Y47"/>
      <c r="Z47"/>
      <c r="AA47"/>
      <c r="AB47"/>
      <c r="AC47"/>
      <c r="AD47"/>
      <c r="AE47"/>
      <c r="AF47"/>
      <c r="AG47"/>
      <c r="AJ47" s="86"/>
    </row>
    <row r="48" spans="1:48" ht="27" customHeight="1">
      <c r="A48" s="96"/>
      <c r="B48" s="104" t="s">
        <v>265</v>
      </c>
      <c r="C48" s="351" t="s">
        <v>266</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J48" s="86"/>
      <c r="AL48" s="87"/>
      <c r="AM48" s="87"/>
      <c r="AN48" s="87"/>
      <c r="AO48" s="87"/>
      <c r="AP48" s="87"/>
      <c r="AQ48" s="87"/>
      <c r="AR48" s="87"/>
      <c r="AS48" s="87"/>
      <c r="AT48" s="87"/>
      <c r="AU48" s="87"/>
      <c r="AV48" s="87"/>
    </row>
    <row r="49" spans="1:48" ht="40.5" customHeight="1">
      <c r="A49" s="96"/>
      <c r="B49" s="104" t="s">
        <v>265</v>
      </c>
      <c r="C49" s="351" t="s">
        <v>267</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J49" s="86"/>
      <c r="AL49" s="87"/>
      <c r="AM49" s="87"/>
      <c r="AN49" s="87"/>
      <c r="AO49" s="87"/>
      <c r="AP49" s="87"/>
      <c r="AQ49" s="87"/>
      <c r="AR49" s="87"/>
      <c r="AS49" s="87"/>
      <c r="AT49" s="87"/>
      <c r="AU49" s="87"/>
      <c r="AV49" s="87"/>
    </row>
    <row r="50" spans="1:48" ht="27" customHeight="1">
      <c r="A50" s="96"/>
      <c r="B50" s="104" t="s">
        <v>265</v>
      </c>
      <c r="C50" s="351" t="s">
        <v>268</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J50" s="86"/>
      <c r="AL50" s="87"/>
      <c r="AM50" s="87"/>
      <c r="AN50" s="87"/>
      <c r="AO50" s="87"/>
      <c r="AP50" s="87"/>
      <c r="AQ50" s="87"/>
      <c r="AR50" s="87"/>
      <c r="AS50" s="87"/>
      <c r="AT50" s="87"/>
      <c r="AU50" s="87"/>
      <c r="AV50" s="87"/>
    </row>
    <row r="51" spans="1:48" s="87" customFormat="1" ht="13.4" customHeight="1">
      <c r="A51" s="85"/>
      <c r="B51" s="90" t="s">
        <v>269</v>
      </c>
      <c r="C51" s="92"/>
      <c r="D51" s="92"/>
      <c r="E51" s="92"/>
      <c r="F51" s="92"/>
      <c r="G51" s="90"/>
      <c r="H51" s="92"/>
      <c r="I51" s="92"/>
      <c r="J51" s="92"/>
      <c r="K51" s="92"/>
      <c r="L51" s="92"/>
      <c r="M51" s="92"/>
      <c r="N51" s="92"/>
      <c r="O51" s="92"/>
      <c r="P51" s="92"/>
      <c r="Q51" s="92"/>
      <c r="R51" s="92"/>
      <c r="S51" s="90"/>
      <c r="T51" s="90" t="s">
        <v>270</v>
      </c>
      <c r="U51" s="90"/>
      <c r="V51" s="92"/>
      <c r="W51" s="92"/>
      <c r="X51" s="92"/>
      <c r="Y51" s="90"/>
      <c r="Z51" s="92"/>
      <c r="AA51" s="92"/>
      <c r="AB51" s="92"/>
      <c r="AC51" s="92"/>
      <c r="AD51" s="92"/>
      <c r="AE51" s="92"/>
      <c r="AF51" s="92"/>
      <c r="AG51" s="90"/>
      <c r="AH51"/>
      <c r="AI51"/>
      <c r="AJ51" s="86"/>
      <c r="AL51" s="80"/>
      <c r="AM51" s="80"/>
      <c r="AN51" s="80"/>
      <c r="AO51" s="80"/>
      <c r="AP51" s="80"/>
      <c r="AQ51" s="80"/>
      <c r="AR51" s="80"/>
      <c r="AS51" s="80"/>
      <c r="AT51" s="80"/>
      <c r="AU51" s="80"/>
      <c r="AV51" s="80"/>
    </row>
    <row r="52" spans="1:48" s="87" customFormat="1" ht="30" customHeight="1">
      <c r="A52" s="85"/>
      <c r="B52" s="347" t="s">
        <v>271</v>
      </c>
      <c r="C52" s="348"/>
      <c r="D52" s="348"/>
      <c r="E52" s="348"/>
      <c r="F52" s="348"/>
      <c r="G52" s="348"/>
      <c r="H52" s="348"/>
      <c r="I52" s="348"/>
      <c r="J52" s="349" t="str">
        <f>コース</f>
        <v/>
      </c>
      <c r="K52" s="349"/>
      <c r="L52" s="349"/>
      <c r="M52" s="349"/>
      <c r="N52" s="349"/>
      <c r="O52" s="349"/>
      <c r="P52" s="349"/>
      <c r="Q52" s="349"/>
      <c r="R52" s="349"/>
      <c r="S52" s="134"/>
      <c r="T52" s="345">
        <f>学生氏名英</f>
        <v>0</v>
      </c>
      <c r="U52" s="345"/>
      <c r="V52" s="345"/>
      <c r="W52" s="345"/>
      <c r="X52" s="345"/>
      <c r="Y52" s="345"/>
      <c r="Z52" s="345"/>
      <c r="AA52" s="345"/>
      <c r="AB52" s="345"/>
      <c r="AC52" s="345"/>
      <c r="AD52" s="345"/>
      <c r="AE52" s="345"/>
      <c r="AF52" s="345"/>
      <c r="AG52" s="345"/>
      <c r="AH52"/>
      <c r="AI52"/>
      <c r="AJ52" s="86"/>
      <c r="AL52" s="80"/>
      <c r="AM52" s="80"/>
      <c r="AN52" s="80"/>
      <c r="AO52" s="80"/>
      <c r="AP52" s="80"/>
      <c r="AQ52" s="80"/>
      <c r="AR52" s="80"/>
      <c r="AS52" s="80"/>
      <c r="AT52" s="80"/>
      <c r="AU52" s="80"/>
      <c r="AV52" s="80"/>
    </row>
    <row r="53" spans="1:48" s="87" customFormat="1" ht="3" customHeight="1">
      <c r="A53" s="95"/>
      <c r="B53" s="97"/>
      <c r="C53" s="97"/>
      <c r="D53" s="97"/>
      <c r="E53" s="97"/>
      <c r="F53" s="97"/>
      <c r="G53" s="97"/>
      <c r="H53" s="97"/>
      <c r="I53" s="97"/>
      <c r="J53" s="97"/>
      <c r="K53" s="97"/>
      <c r="L53" s="97"/>
      <c r="M53" s="97"/>
      <c r="N53" s="97"/>
      <c r="O53" s="97"/>
      <c r="P53" s="97"/>
      <c r="Q53" s="97"/>
      <c r="R53" s="97"/>
      <c r="S53" s="92"/>
      <c r="T53" s="97"/>
      <c r="U53" s="97"/>
      <c r="V53" s="97"/>
      <c r="W53" s="97"/>
      <c r="X53" s="97"/>
      <c r="Y53" s="97"/>
      <c r="Z53" s="97"/>
      <c r="AA53" s="97"/>
      <c r="AB53" s="97"/>
      <c r="AC53" s="97"/>
      <c r="AD53" s="97"/>
      <c r="AE53" s="97"/>
      <c r="AF53" s="97"/>
      <c r="AG53" s="97"/>
      <c r="AH53"/>
      <c r="AI53"/>
      <c r="AJ53" s="86"/>
      <c r="AL53" s="80"/>
      <c r="AM53" s="80"/>
      <c r="AN53" s="80"/>
      <c r="AO53" s="80"/>
      <c r="AP53" s="80"/>
      <c r="AQ53" s="80"/>
      <c r="AR53" s="80"/>
      <c r="AS53" s="80"/>
      <c r="AT53" s="80"/>
      <c r="AU53" s="80"/>
      <c r="AV53" s="80"/>
    </row>
    <row r="54" spans="1:48" ht="12" customHeight="1">
      <c r="A54" s="10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7"/>
      <c r="AI54" s="107"/>
      <c r="AJ54" s="108"/>
    </row>
  </sheetData>
  <sheetProtection algorithmName="SHA-512" hashValue="nA+8x/rJRfiC5Dgy+6ir6EI0pFqBaiTnO9HZOr6jyca4XpCh8jXflBe+kch/FpeDLKzQhYNazwgvqw1MOX8J0Q==" saltValue="P6EJpKR2b2hFIlSG27k0Ig==" spinCount="100000" sheet="1" formatCells="0" formatColumns="0" formatRows="0" insertColumns="0" insertRows="0" insertHyperlinks="0" deleteColumns="0" deleteRows="0" sort="0" autoFilter="0" pivotTables="0"/>
  <mergeCells count="46">
    <mergeCell ref="T52:AG52"/>
    <mergeCell ref="B52:I52"/>
    <mergeCell ref="J52:R52"/>
    <mergeCell ref="F42:R42"/>
    <mergeCell ref="S42:U42"/>
    <mergeCell ref="V42:Z42"/>
    <mergeCell ref="AA42:AF42"/>
    <mergeCell ref="AF44:AG44"/>
    <mergeCell ref="F46:AF46"/>
    <mergeCell ref="C48:AG48"/>
    <mergeCell ref="C49:AG49"/>
    <mergeCell ref="C50:AG50"/>
    <mergeCell ref="F32:R32"/>
    <mergeCell ref="S32:U32"/>
    <mergeCell ref="V32:Z32"/>
    <mergeCell ref="AA32:AF32"/>
    <mergeCell ref="AF34:AG34"/>
    <mergeCell ref="F37:R37"/>
    <mergeCell ref="S37:U37"/>
    <mergeCell ref="V37:Z37"/>
    <mergeCell ref="AA37:AF37"/>
    <mergeCell ref="AF39:AG39"/>
    <mergeCell ref="AF29:AG29"/>
    <mergeCell ref="E17:R17"/>
    <mergeCell ref="V17:AG17"/>
    <mergeCell ref="AF21:AG21"/>
    <mergeCell ref="E24:R24"/>
    <mergeCell ref="S24:U24"/>
    <mergeCell ref="B26:AG26"/>
    <mergeCell ref="B27:AG27"/>
    <mergeCell ref="E21:P21"/>
    <mergeCell ref="V21:AE21"/>
    <mergeCell ref="E20:P20"/>
    <mergeCell ref="V20:AE20"/>
    <mergeCell ref="Q20:U21"/>
    <mergeCell ref="Q13:R13"/>
    <mergeCell ref="B4:AG4"/>
    <mergeCell ref="B5:AG5"/>
    <mergeCell ref="AF7:AG7"/>
    <mergeCell ref="E10:R10"/>
    <mergeCell ref="V10:AG10"/>
    <mergeCell ref="E13:H13"/>
    <mergeCell ref="I13:J13"/>
    <mergeCell ref="K13:L13"/>
    <mergeCell ref="M13:N13"/>
    <mergeCell ref="O13:P13"/>
  </mergeCells>
  <phoneticPr fontId="34"/>
  <conditionalFormatting sqref="V10 E13 K13 O13">
    <cfRule type="expression" dxfId="11" priority="17">
      <formula>AND($E$10&lt;&gt;"",E10="")</formula>
    </cfRule>
  </conditionalFormatting>
  <conditionalFormatting sqref="T52:AG52">
    <cfRule type="containsBlanks" dxfId="10" priority="16">
      <formula>LEN(TRIM(T52))=0</formula>
    </cfRule>
  </conditionalFormatting>
  <conditionalFormatting sqref="V32:Z32">
    <cfRule type="expression" dxfId="9" priority="14">
      <formula>AND($F$32&lt;&gt;"",V32="")</formula>
    </cfRule>
  </conditionalFormatting>
  <conditionalFormatting sqref="V37:Z37">
    <cfRule type="expression" dxfId="8" priority="13">
      <formula>AND($F$37&lt;&gt;"",V37="")</formula>
    </cfRule>
  </conditionalFormatting>
  <conditionalFormatting sqref="V42:Z42">
    <cfRule type="expression" dxfId="7" priority="12">
      <formula>AND($F$42&lt;&gt;"",V42="")</formula>
    </cfRule>
  </conditionalFormatting>
  <conditionalFormatting sqref="E17:R17">
    <cfRule type="containsBlanks" dxfId="6" priority="9">
      <formula>LEN(TRIM(E17))=0</formula>
    </cfRule>
  </conditionalFormatting>
  <conditionalFormatting sqref="V17:AG17">
    <cfRule type="containsBlanks" dxfId="5" priority="8">
      <formula>LEN(TRIM(V17))=0</formula>
    </cfRule>
  </conditionalFormatting>
  <conditionalFormatting sqref="E20:E21">
    <cfRule type="containsBlanks" dxfId="4" priority="7">
      <formula>LEN(TRIM(E20))=0</formula>
    </cfRule>
  </conditionalFormatting>
  <conditionalFormatting sqref="V20:V21">
    <cfRule type="containsBlanks" dxfId="3" priority="5">
      <formula>LEN(TRIM(V20))=0</formula>
    </cfRule>
  </conditionalFormatting>
  <conditionalFormatting sqref="E24">
    <cfRule type="containsBlanks" dxfId="2" priority="3">
      <formula>LEN(TRIM(E24))=0</formula>
    </cfRule>
  </conditionalFormatting>
  <conditionalFormatting sqref="B52">
    <cfRule type="containsBlanks" dxfId="1" priority="2">
      <formula>LEN(TRIM(B52))=0</formula>
    </cfRule>
  </conditionalFormatting>
  <conditionalFormatting sqref="J52">
    <cfRule type="containsBlanks" dxfId="0" priority="1">
      <formula>LEN(TRIM(J52))=0</formula>
    </cfRule>
  </conditionalFormatting>
  <dataValidations count="1">
    <dataValidation type="list" allowBlank="1" showInputMessage="1" showErrorMessage="1" sqref="B7:B8 B44 B15 B29 C30 B34 C35 B39 C40 C45" xr:uid="{3FB9FCB7-052D-4FCF-93B8-0021E29F90E6}">
      <formula1>"□,■"</formula1>
    </dataValidation>
  </dataValidations>
  <printOptions horizontalCentered="1" verticalCentered="1"/>
  <pageMargins left="0.31496062992125984" right="0.31496062992125984" top="0" bottom="0"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35B11FB-D50D-4E53-B82F-1CD4E7DC9C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41</vt:i4>
      </vt:variant>
    </vt:vector>
  </HeadingPairs>
  <TitlesOfParts>
    <vt:vector size="46" baseType="lpstr">
      <vt:lpstr>A1-入学願書</vt:lpstr>
      <vt:lpstr>A2-履歴書</vt:lpstr>
      <vt:lpstr>B1-経費支弁書</vt:lpstr>
      <vt:lpstr>B2-学歴及び日本語能力確認書</vt:lpstr>
      <vt:lpstr>別紙確認書（只需要記入考试相关信息）</vt:lpstr>
      <vt:lpstr>'A1-入学願書'!Print_Area</vt:lpstr>
      <vt:lpstr>'A2-履歴書'!Print_Area</vt:lpstr>
      <vt:lpstr>'B1-経費支弁書'!Print_Area</vt:lpstr>
      <vt:lpstr>'B2-学歴及び日本語能力確認書'!Print_Area</vt:lpstr>
      <vt:lpstr>コース</vt:lpstr>
      <vt:lpstr>学生家族構成</vt:lpstr>
      <vt:lpstr>学生携帯電話</vt:lpstr>
      <vt:lpstr>学生現住所</vt:lpstr>
      <vt:lpstr>学生戸籍地</vt:lpstr>
      <vt:lpstr>学生国籍</vt:lpstr>
      <vt:lpstr>学生氏名英</vt:lpstr>
      <vt:lpstr>学生氏名旧英</vt:lpstr>
      <vt:lpstr>学生氏名旧中</vt:lpstr>
      <vt:lpstr>学生氏名中</vt:lpstr>
      <vt:lpstr>学生出生地</vt:lpstr>
      <vt:lpstr>学生性別</vt:lpstr>
      <vt:lpstr>学生生月</vt:lpstr>
      <vt:lpstr>学生生日</vt:lpstr>
      <vt:lpstr>学生生年</vt:lpstr>
      <vt:lpstr>学生日能レベル</vt:lpstr>
      <vt:lpstr>学生日能点数</vt:lpstr>
      <vt:lpstr>期生</vt:lpstr>
      <vt:lpstr>経費支弁者1勤務先所在地</vt:lpstr>
      <vt:lpstr>経費支弁者1勤務先電話</vt:lpstr>
      <vt:lpstr>経費支弁者1勤務先名</vt:lpstr>
      <vt:lpstr>経費支弁者1携帯</vt:lpstr>
      <vt:lpstr>経費支弁者1現住所</vt:lpstr>
      <vt:lpstr>経費支弁者1戸籍地</vt:lpstr>
      <vt:lpstr>経費支弁者1氏名</vt:lpstr>
      <vt:lpstr>経費支弁者1職位</vt:lpstr>
      <vt:lpstr>経費支弁者1続柄</vt:lpstr>
      <vt:lpstr>経費支弁者2勤務先所在地</vt:lpstr>
      <vt:lpstr>経費支弁者2勤務先電話</vt:lpstr>
      <vt:lpstr>経費支弁者2勤務先名</vt:lpstr>
      <vt:lpstr>経費支弁者2携帯</vt:lpstr>
      <vt:lpstr>経費支弁者2現住所</vt:lpstr>
      <vt:lpstr>経費支弁者2戸籍地</vt:lpstr>
      <vt:lpstr>経費支弁者2氏名</vt:lpstr>
      <vt:lpstr>経費支弁者2職位</vt:lpstr>
      <vt:lpstr>経費支弁者2続柄</vt:lpstr>
      <vt:lpstr>申請年</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杰 苑</cp:lastModifiedBy>
  <cp:lastPrinted>2025-07-09T06:15:52Z</cp:lastPrinted>
  <dcterms:created xsi:type="dcterms:W3CDTF">2018-06-08T06:55:38Z</dcterms:created>
  <dcterms:modified xsi:type="dcterms:W3CDTF">2025-07-09T07:18:57Z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0EBDED66C0BF72D5E67821633677B772</vt:lpwstr>
  </property>
  <property fmtid="{D5CDD505-2E9C-101B-9397-08002B2CF9AE}" pid="3" name="KSOProductBuildVer">
    <vt:lpwstr>2052-11.29.0</vt:lpwstr>
  </property>
</Properties>
</file>